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5985" yWindow="45" windowWidth="5970" windowHeight="6000" tabRatio="671" activeTab="4"/>
  </bookViews>
  <sheets>
    <sheet name="HWW Entry List" sheetId="49" r:id="rId1"/>
    <sheet name="HWW Check Selection" sheetId="48" r:id="rId2"/>
    <sheet name="HWW Guidelines" sheetId="41" r:id="rId3"/>
    <sheet name="HWW Quality Profiles" sheetId="42" r:id="rId4"/>
    <sheet name="HWW 1st Year Data" sheetId="21" r:id="rId5"/>
    <sheet name="HWW 2nd 3rd Year Data" sheetId="37" r:id="rId6"/>
  </sheets>
  <definedNames>
    <definedName name="_Regression_Int" localSheetId="2" hidden="1">1</definedName>
    <definedName name="_xlnm.Database" localSheetId="5">#REF!</definedName>
    <definedName name="_xlnm.Database" localSheetId="1">#REF!</definedName>
    <definedName name="_xlnm.Database">#REF!</definedName>
    <definedName name="_xlnm.Print_Area" localSheetId="4">'HWW 1st Year Data'!$B$1:$AR$34</definedName>
    <definedName name="_xlnm.Print_Area" localSheetId="5">'HWW 2nd 3rd Year Data'!$B$1:$AR$30</definedName>
    <definedName name="_xlnm.Print_Area" localSheetId="2">'HWW Guidelines'!$A$1:$Q$43</definedName>
    <definedName name="Print_Area_MI" localSheetId="2">'HWW Guidelines'!$B$3:$P$42</definedName>
    <definedName name="_xlnm.Print_Titles" localSheetId="4">'HWW 1st Year Data'!$B:$C,'HWW 1st Year Data'!$1:$14</definedName>
    <definedName name="_xlnm.Print_Titles" localSheetId="5">'HWW 2nd 3rd Year Data'!$B:$C,'HWW 2nd 3rd Year Data'!$1:$15</definedName>
    <definedName name="_xlnm.Print_Titles" localSheetId="1">'HWW Check Selection'!$5:$5</definedName>
  </definedNames>
  <calcPr calcId="145621" calcMode="manual"/>
</workbook>
</file>

<file path=xl/calcChain.xml><?xml version="1.0" encoding="utf-8"?>
<calcChain xmlns="http://schemas.openxmlformats.org/spreadsheetml/2006/main">
  <c r="AR15" i="37" l="1"/>
  <c r="AQ15" i="37"/>
  <c r="AP15" i="37"/>
  <c r="AO15" i="37"/>
  <c r="AN15" i="37"/>
  <c r="AM15" i="37"/>
  <c r="AL15" i="37"/>
  <c r="AK15" i="37"/>
  <c r="AJ15" i="37"/>
  <c r="AI15" i="37"/>
  <c r="AH15" i="37"/>
  <c r="AG15" i="37"/>
  <c r="AF15" i="37"/>
  <c r="AE15" i="37"/>
  <c r="AD15" i="37"/>
  <c r="AF11" i="37" l="1"/>
  <c r="Y9" i="21" l="1"/>
  <c r="W9" i="21"/>
  <c r="V9" i="21"/>
  <c r="AC9" i="21" l="1"/>
  <c r="S9" i="21"/>
  <c r="P9" i="21"/>
  <c r="AB11" i="21" l="1"/>
  <c r="AB9" i="21"/>
  <c r="M9" i="21" l="1"/>
  <c r="L9" i="21"/>
  <c r="AC11" i="21" l="1"/>
  <c r="AC12" i="21"/>
  <c r="AC13" i="21"/>
  <c r="AC14" i="21"/>
  <c r="A20" i="49" l="1"/>
  <c r="B80" i="48" l="1"/>
  <c r="C79" i="48" s="1"/>
  <c r="C78" i="48"/>
  <c r="C76" i="48"/>
  <c r="C74" i="48"/>
  <c r="C72" i="48"/>
  <c r="C70" i="48"/>
  <c r="C68" i="48"/>
  <c r="C80" i="48" s="1"/>
  <c r="M64" i="48"/>
  <c r="L64" i="48"/>
  <c r="K64" i="48"/>
  <c r="J64" i="48"/>
  <c r="I64" i="48"/>
  <c r="H64" i="48"/>
  <c r="G64" i="48"/>
  <c r="F64" i="48"/>
  <c r="E64" i="48"/>
  <c r="D64" i="48"/>
  <c r="C64" i="48"/>
  <c r="B64" i="48"/>
  <c r="B61" i="48"/>
  <c r="L62" i="48" s="1"/>
  <c r="C69" i="48" l="1"/>
  <c r="C71" i="48"/>
  <c r="C73" i="48"/>
  <c r="C75" i="48"/>
  <c r="C77" i="48"/>
  <c r="C62" i="48"/>
  <c r="E62" i="48"/>
  <c r="G62" i="48"/>
  <c r="I62" i="48"/>
  <c r="K62" i="48"/>
  <c r="M62" i="48"/>
  <c r="B62" i="48"/>
  <c r="D62" i="48"/>
  <c r="F62" i="48"/>
  <c r="H62" i="48"/>
  <c r="J62" i="48"/>
  <c r="B63" i="48" l="1"/>
  <c r="W13" i="21"/>
  <c r="AR9" i="21" l="1"/>
  <c r="AQ9" i="21"/>
  <c r="AP9" i="21"/>
  <c r="AO9" i="21"/>
  <c r="AN9" i="21"/>
  <c r="AM9" i="21"/>
  <c r="AL9" i="21"/>
  <c r="AK9" i="21"/>
  <c r="AJ9" i="21"/>
  <c r="AI9" i="21"/>
  <c r="AH9" i="21"/>
  <c r="AG9" i="21"/>
  <c r="AE9" i="21"/>
  <c r="AD9" i="21"/>
  <c r="I9" i="21" l="1"/>
  <c r="W14" i="21" l="1"/>
  <c r="U9" i="21" l="1"/>
  <c r="J9" i="21"/>
  <c r="K9" i="21"/>
  <c r="N9" i="21"/>
  <c r="O9" i="21"/>
  <c r="Q9" i="21"/>
  <c r="R9" i="21"/>
  <c r="X9" i="21"/>
  <c r="Z9" i="21"/>
  <c r="AA9" i="21"/>
  <c r="X13" i="21" l="1"/>
  <c r="X11" i="21"/>
  <c r="X14" i="21"/>
  <c r="X12" i="21"/>
  <c r="AG14" i="21" l="1"/>
  <c r="AH14" i="21"/>
  <c r="AI14" i="21"/>
  <c r="AJ14" i="21"/>
  <c r="AK14" i="21"/>
  <c r="AL14" i="21"/>
  <c r="AM14" i="21"/>
  <c r="AN14" i="21"/>
  <c r="AO14" i="21"/>
  <c r="AP14" i="21"/>
  <c r="AQ14" i="21"/>
  <c r="AR14" i="21"/>
  <c r="AD11" i="21"/>
  <c r="AE11" i="21"/>
  <c r="AD12" i="21"/>
  <c r="AE12" i="21"/>
  <c r="AD13" i="21"/>
  <c r="AE13" i="21"/>
  <c r="AD14" i="21"/>
  <c r="AE14" i="21"/>
  <c r="AG11" i="21" l="1"/>
  <c r="AG13" i="21"/>
  <c r="AH11" i="21"/>
  <c r="AH13" i="21"/>
  <c r="AI11" i="21"/>
  <c r="AI13" i="21"/>
  <c r="AJ11" i="21"/>
  <c r="AJ13" i="21"/>
  <c r="AK11" i="21"/>
  <c r="AK13" i="21"/>
  <c r="AN11" i="21"/>
  <c r="AN13" i="21"/>
  <c r="AO11" i="21"/>
  <c r="AO13" i="21"/>
  <c r="AP11" i="21"/>
  <c r="AP13" i="21"/>
  <c r="AQ11" i="21"/>
  <c r="AQ13" i="21"/>
  <c r="AM11" i="21"/>
  <c r="AM13" i="21"/>
  <c r="AL11" i="21"/>
  <c r="AL13" i="21"/>
  <c r="AR11" i="21"/>
  <c r="AR13" i="21"/>
  <c r="AG12" i="21"/>
  <c r="AH12" i="21"/>
  <c r="AI12" i="21"/>
  <c r="AJ12" i="21"/>
  <c r="AK12" i="21"/>
  <c r="AN12" i="21"/>
  <c r="AO12" i="21"/>
  <c r="AP12" i="21"/>
  <c r="AQ12" i="21"/>
  <c r="AM12" i="21"/>
  <c r="AL12" i="21"/>
  <c r="AR12" i="21"/>
  <c r="AZ29" i="42" l="1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C29" i="42"/>
  <c r="B29" i="42"/>
  <c r="AZ17" i="42"/>
  <c r="AY17" i="42"/>
  <c r="AX17" i="42"/>
  <c r="AW17" i="42"/>
  <c r="AV17" i="42"/>
  <c r="AU17" i="42"/>
  <c r="AT17" i="42"/>
  <c r="AS17" i="42"/>
  <c r="AR17" i="42"/>
  <c r="AH17" i="42"/>
  <c r="AG17" i="42"/>
  <c r="AF17" i="42"/>
  <c r="AE17" i="42"/>
  <c r="AD17" i="42"/>
  <c r="AC17" i="42"/>
  <c r="AB17" i="42"/>
  <c r="AA17" i="42"/>
  <c r="Z17" i="42"/>
  <c r="Y17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B17" i="42"/>
  <c r="AZ6" i="42"/>
  <c r="AY6" i="42"/>
  <c r="AX6" i="42"/>
  <c r="AW6" i="42"/>
  <c r="AV6" i="42"/>
  <c r="AU6" i="42"/>
  <c r="AT6" i="42"/>
  <c r="AS6" i="42"/>
  <c r="AR6" i="42"/>
  <c r="AQ6" i="42"/>
  <c r="AP6" i="42"/>
  <c r="AO6" i="42"/>
  <c r="AN6" i="42"/>
  <c r="AM6" i="42"/>
  <c r="AL6" i="42"/>
  <c r="AK6" i="42"/>
  <c r="AJ6" i="42"/>
  <c r="AI6" i="42"/>
  <c r="AH6" i="42"/>
  <c r="AG6" i="42"/>
  <c r="AF6" i="42"/>
  <c r="AE6" i="42"/>
  <c r="AD6" i="42"/>
  <c r="AC6" i="42"/>
  <c r="AB6" i="42"/>
  <c r="AA6" i="42"/>
  <c r="Z6" i="42"/>
  <c r="Y6" i="42"/>
  <c r="X6" i="42"/>
  <c r="W6" i="42"/>
  <c r="V6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P12" i="21" l="1"/>
  <c r="O12" i="21"/>
  <c r="R13" i="21"/>
  <c r="O11" i="21"/>
  <c r="Q14" i="21"/>
  <c r="Q13" i="21"/>
  <c r="P11" i="21"/>
  <c r="P13" i="21"/>
  <c r="P14" i="21"/>
  <c r="O13" i="21"/>
  <c r="O14" i="21"/>
  <c r="R12" i="21"/>
  <c r="Q11" i="21"/>
  <c r="Q12" i="21"/>
  <c r="R11" i="21" l="1"/>
  <c r="J12" i="21"/>
  <c r="J14" i="21"/>
  <c r="AB14" i="21"/>
  <c r="N14" i="21"/>
  <c r="J11" i="21"/>
  <c r="N12" i="21"/>
  <c r="J13" i="21"/>
  <c r="R14" i="21"/>
  <c r="N11" i="21"/>
  <c r="N13" i="21"/>
  <c r="AB13" i="21"/>
  <c r="M11" i="21"/>
  <c r="M13" i="21"/>
  <c r="I13" i="21"/>
  <c r="I14" i="21"/>
  <c r="I11" i="21"/>
  <c r="I12" i="21"/>
  <c r="L12" i="21"/>
  <c r="L14" i="21"/>
  <c r="L11" i="21"/>
  <c r="L13" i="21"/>
  <c r="AB12" i="21"/>
  <c r="Y12" i="21"/>
  <c r="Y13" i="21"/>
  <c r="Y11" i="21"/>
  <c r="Y14" i="21"/>
  <c r="M14" i="21"/>
  <c r="M12" i="21"/>
  <c r="K13" i="21"/>
</calcChain>
</file>

<file path=xl/comments1.xml><?xml version="1.0" encoding="utf-8"?>
<comments xmlns="http://schemas.openxmlformats.org/spreadsheetml/2006/main">
  <authors>
    <author>Brigitte Dupuis *</author>
  </authors>
  <commentList>
    <comment ref="W7" authorId="0">
      <text>
        <r>
          <rPr>
            <b/>
            <sz val="11"/>
            <color indexed="81"/>
            <rFont val="Tahoma"/>
            <family val="2"/>
          </rPr>
          <t>Below the lowest check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8" authorId="0">
      <text>
        <r>
          <rPr>
            <b/>
            <sz val="11"/>
            <color indexed="81"/>
            <rFont val="Tahoma"/>
            <family val="2"/>
          </rPr>
          <t>Below the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Motion to replace AAC Iceberg with HW388
</t>
        </r>
        <r>
          <rPr>
            <sz val="9"/>
            <color indexed="81"/>
            <rFont val="Tahoma"/>
            <family val="2"/>
          </rPr>
          <t xml:space="preserve">16 support
 3 object
</t>
        </r>
        <r>
          <rPr>
            <b/>
            <sz val="9"/>
            <color indexed="81"/>
            <rFont val="Tahoma"/>
            <family val="2"/>
          </rPr>
          <t>2017-03-01</t>
        </r>
      </text>
    </comment>
  </commentList>
</comments>
</file>

<file path=xl/sharedStrings.xml><?xml version="1.0" encoding="utf-8"?>
<sst xmlns="http://schemas.openxmlformats.org/spreadsheetml/2006/main" count="662" uniqueCount="304">
  <si>
    <t>FN</t>
  </si>
  <si>
    <t>Mean of Checks</t>
  </si>
  <si>
    <t>Poor</t>
  </si>
  <si>
    <t>Flour Pro</t>
  </si>
  <si>
    <t>Pro Loss</t>
  </si>
  <si>
    <t>Amyl Peak</t>
  </si>
  <si>
    <t>Flour Ash</t>
  </si>
  <si>
    <t>Wheat Pro</t>
  </si>
  <si>
    <t>Starch Dmg</t>
  </si>
  <si>
    <t>Farino Abs</t>
  </si>
  <si>
    <t>Farino DDT</t>
  </si>
  <si>
    <t>Farino MTI</t>
  </si>
  <si>
    <t>Excellent</t>
  </si>
  <si>
    <t>Variety</t>
  </si>
  <si>
    <t>%</t>
  </si>
  <si>
    <t>Swift Current</t>
  </si>
  <si>
    <t>Lethbridge</t>
  </si>
  <si>
    <t>Stewart Valley</t>
  </si>
  <si>
    <t>Kernen</t>
  </si>
  <si>
    <t>Indian Head</t>
  </si>
  <si>
    <t>Melfort</t>
  </si>
  <si>
    <t>Yr in Test</t>
  </si>
  <si>
    <t>Breeder</t>
  </si>
  <si>
    <t>Technician</t>
  </si>
  <si>
    <t>kg</t>
  </si>
  <si>
    <t>Pro*Wt/Tot Wt =</t>
  </si>
  <si>
    <t>Snowstar (BW315a)</t>
  </si>
  <si>
    <t>STATION</t>
  </si>
  <si>
    <t>Flr Yld PB 0.50 Ash</t>
  </si>
  <si>
    <t>Clean Wht Flr Yld</t>
  </si>
  <si>
    <t>AMOUNT OF</t>
  </si>
  <si>
    <t>Total Composite Weight =</t>
  </si>
  <si>
    <t>Indian Head, SK</t>
  </si>
  <si>
    <t>Scott</t>
  </si>
  <si>
    <t>TEST WEIGHT</t>
  </si>
  <si>
    <t>Swift Current, SK</t>
  </si>
  <si>
    <t>Stewart Valley, SK</t>
  </si>
  <si>
    <t>Kernen, SK</t>
  </si>
  <si>
    <t>Melfort, SK</t>
  </si>
  <si>
    <t>Lethbridge, AB</t>
  </si>
  <si>
    <t>Scott, SK</t>
  </si>
  <si>
    <t>Whitehawk (HW024)</t>
  </si>
  <si>
    <t>AAC Iceberg (HW021)</t>
  </si>
  <si>
    <t>Breeder Protein</t>
  </si>
  <si>
    <t>RATING RELATIVE TO MEAN OF CHECKS</t>
  </si>
  <si>
    <t>2nd</t>
  </si>
  <si>
    <t>1st</t>
  </si>
  <si>
    <t>EXT Area</t>
  </si>
  <si>
    <t>EXT Rmax</t>
  </si>
  <si>
    <t>EXT Length</t>
  </si>
  <si>
    <t>Wheat and Flour Characteristics</t>
  </si>
  <si>
    <t>Milling Performance</t>
  </si>
  <si>
    <t>Dough Properties</t>
  </si>
  <si>
    <t>Baking Quality</t>
  </si>
  <si>
    <t>Vote</t>
  </si>
  <si>
    <t>GRL No.</t>
  </si>
  <si>
    <t xml:space="preserve">% extraction flour was used for all flour testing.  </t>
  </si>
  <si>
    <t>S</t>
  </si>
  <si>
    <t>DNO</t>
  </si>
  <si>
    <t>O</t>
  </si>
  <si>
    <t>A</t>
  </si>
  <si>
    <t>Whitehawk</t>
  </si>
  <si>
    <t>AAC Iceberg</t>
  </si>
  <si>
    <t>Snowstar</t>
  </si>
  <si>
    <t>HW 024</t>
  </si>
  <si>
    <t>X</t>
  </si>
  <si>
    <t>Infinity</t>
  </si>
  <si>
    <t>BW 315a</t>
  </si>
  <si>
    <t>-</t>
  </si>
  <si>
    <t>Mildew (MIL)</t>
  </si>
  <si>
    <t>Ergot (ERG)</t>
  </si>
  <si>
    <t>Fusarium (FUS DMG)</t>
  </si>
  <si>
    <t>Midge (MDGE DMG)</t>
  </si>
  <si>
    <t>Sprouted (SPTD)</t>
  </si>
  <si>
    <t>Smudge (SM)</t>
  </si>
  <si>
    <t>Frost/ heat stress (FRHTS)</t>
  </si>
  <si>
    <t>Green/ Immature (GR/IM)</t>
  </si>
  <si>
    <t>Others</t>
  </si>
  <si>
    <t>Comments</t>
  </si>
  <si>
    <t>WHEAT, kg</t>
  </si>
  <si>
    <t>General Guidelines for Assessment of Variety Registration Trial Entries Relative to Check Varieties</t>
  </si>
  <si>
    <t>Difference in Respective Units from Checks</t>
  </si>
  <si>
    <t>Hard White Spring Wheat</t>
  </si>
  <si>
    <t>QUALITY FACTOR</t>
  </si>
  <si>
    <t>EXCELLENT</t>
  </si>
  <si>
    <t>IMPROVEMENT</t>
  </si>
  <si>
    <t>Satisfactory</t>
  </si>
  <si>
    <t>FLAG</t>
  </si>
  <si>
    <t>POOR</t>
  </si>
  <si>
    <t>*</t>
  </si>
  <si>
    <t>+</t>
  </si>
  <si>
    <t>1.0</t>
  </si>
  <si>
    <t>0.9</t>
  </si>
  <si>
    <t>0.4</t>
  </si>
  <si>
    <t>0.3</t>
  </si>
  <si>
    <t>-0.5</t>
  </si>
  <si>
    <t>-0.6</t>
  </si>
  <si>
    <t>-1.0</t>
  </si>
  <si>
    <t>-1.1</t>
  </si>
  <si>
    <t>≥ 0.4</t>
  </si>
  <si>
    <t>80</t>
  </si>
  <si>
    <t>75</t>
  </si>
  <si>
    <t>40</t>
  </si>
  <si>
    <t>35</t>
  </si>
  <si>
    <t>-35</t>
  </si>
  <si>
    <t>-40</t>
  </si>
  <si>
    <t>-75</t>
  </si>
  <si>
    <t>-80</t>
  </si>
  <si>
    <t>250</t>
  </si>
  <si>
    <t>245</t>
  </si>
  <si>
    <t>150</t>
  </si>
  <si>
    <t>145</t>
  </si>
  <si>
    <t>-145</t>
  </si>
  <si>
    <t>-150</t>
  </si>
  <si>
    <t>-245</t>
  </si>
  <si>
    <t>-250</t>
  </si>
  <si>
    <t>Flr Yld</t>
  </si>
  <si>
    <t>1.7</t>
  </si>
  <si>
    <t>1.6</t>
  </si>
  <si>
    <t>0.8</t>
  </si>
  <si>
    <t>0.7</t>
  </si>
  <si>
    <t>-0.7</t>
  </si>
  <si>
    <t>-0.8</t>
  </si>
  <si>
    <t>-1.6</t>
  </si>
  <si>
    <t>-1.7</t>
  </si>
  <si>
    <t>-0.06</t>
  </si>
  <si>
    <t>-0.05</t>
  </si>
  <si>
    <t>-0.03</t>
  </si>
  <si>
    <t>-0.02</t>
  </si>
  <si>
    <t>0.02</t>
  </si>
  <si>
    <t>0.03</t>
  </si>
  <si>
    <t>0.05</t>
  </si>
  <si>
    <t>0.06</t>
  </si>
  <si>
    <t>3.0</t>
  </si>
  <si>
    <t>2.9</t>
  </si>
  <si>
    <t>1.5</t>
  </si>
  <si>
    <t>1.4</t>
  </si>
  <si>
    <t>-1.4</t>
  </si>
  <si>
    <t>-1.5</t>
  </si>
  <si>
    <t>-2.9</t>
  </si>
  <si>
    <t>-3.0</t>
  </si>
  <si>
    <t>3</t>
  </si>
  <si>
    <t>2</t>
  </si>
  <si>
    <t>1</t>
  </si>
  <si>
    <t>-1</t>
  </si>
  <si>
    <t>-2</t>
  </si>
  <si>
    <t>-3</t>
  </si>
  <si>
    <t>-4</t>
  </si>
  <si>
    <t>45</t>
  </si>
  <si>
    <t>-45</t>
  </si>
  <si>
    <t>Abbreviations</t>
  </si>
  <si>
    <t>Wheat protein</t>
  </si>
  <si>
    <t>Flour protein</t>
  </si>
  <si>
    <t>Protein Loss</t>
  </si>
  <si>
    <t>Falling number</t>
  </si>
  <si>
    <t>Amylograph peak viscosity</t>
  </si>
  <si>
    <t>Flour yield</t>
  </si>
  <si>
    <t>Farinograph absorption</t>
  </si>
  <si>
    <t>(Clean and 0.5% ash basis)</t>
  </si>
  <si>
    <t>HW 021</t>
  </si>
  <si>
    <r>
      <rPr>
        <b/>
        <sz val="16"/>
        <color rgb="FFFF0000"/>
        <rFont val="Calibri"/>
        <family val="2"/>
        <scheme val="minor"/>
      </rPr>
      <t>Whitehawk</t>
    </r>
    <r>
      <rPr>
        <sz val="10"/>
        <rFont val="Arial"/>
        <family val="2"/>
      </rPr>
      <t xml:space="preserve"> (HW024) hard white wheat trial, 2009 -2011 (Check for HWW)</t>
    </r>
  </si>
  <si>
    <t>New Line &amp; Checks</t>
  </si>
  <si>
    <t xml:space="preserve">Wheat </t>
  </si>
  <si>
    <t>Milling</t>
  </si>
  <si>
    <t>Farinograph</t>
  </si>
  <si>
    <t>Baking (Remix-to-Peak)</t>
  </si>
  <si>
    <t>Extensograph</t>
  </si>
  <si>
    <t>Baking (CSP)</t>
  </si>
  <si>
    <t>Wheat protein, %</t>
  </si>
  <si>
    <t>Falling Number, s</t>
  </si>
  <si>
    <t>Flour Yield, %</t>
  </si>
  <si>
    <t>Flour Ash, %</t>
  </si>
  <si>
    <t>Starch Damage, %</t>
  </si>
  <si>
    <t>Water absorption, %</t>
  </si>
  <si>
    <t xml:space="preserve"> Development Time, min</t>
  </si>
  <si>
    <t>Stability, min</t>
  </si>
  <si>
    <t>Mixing Time, min</t>
  </si>
  <si>
    <t>Mixing Energy, WHR/KG</t>
  </si>
  <si>
    <t>Loaf Volume, cc</t>
  </si>
  <si>
    <r>
      <t>Area, cm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</si>
  <si>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Max. Resistance, BU</t>
  </si>
  <si>
    <t>Extensibility, cm</t>
  </si>
  <si>
    <t>Mean of CKs</t>
  </si>
  <si>
    <t>CDC Teal</t>
  </si>
  <si>
    <t>5701PR</t>
  </si>
  <si>
    <r>
      <rPr>
        <b/>
        <sz val="16"/>
        <color rgb="FFFF0000"/>
        <rFont val="Calibri"/>
        <family val="2"/>
        <scheme val="minor"/>
      </rPr>
      <t>AAC Iceberg</t>
    </r>
    <r>
      <rPr>
        <sz val="12"/>
        <color theme="1"/>
        <rFont val="Calibri"/>
        <family val="2"/>
        <scheme val="minor"/>
      </rPr>
      <t xml:space="preserve"> (HW021), hard white wheat trial, 2008-2009 and 2011 (Check for HWW)</t>
    </r>
  </si>
  <si>
    <t>Snowbird</t>
  </si>
  <si>
    <r>
      <rPr>
        <b/>
        <sz val="16"/>
        <color rgb="FFFF0000"/>
        <rFont val="Calibri"/>
        <family val="2"/>
        <scheme val="minor"/>
      </rPr>
      <t>Snowstar</t>
    </r>
    <r>
      <rPr>
        <sz val="10"/>
        <rFont val="Arial"/>
        <family val="2"/>
      </rPr>
      <t xml:space="preserve"> (BW315a) central bread wheat (2003) and hard white wheat trial, 2004 - 2005 (Check for HWW)</t>
    </r>
  </si>
  <si>
    <t>Katepwa</t>
  </si>
  <si>
    <t>McKenzie</t>
  </si>
  <si>
    <t>AC Barrie</t>
  </si>
  <si>
    <t>Superb</t>
  </si>
  <si>
    <t>Improvement</t>
  </si>
  <si>
    <t>Flag</t>
  </si>
  <si>
    <r>
      <t xml:space="preserve">GUIDELINES (Values </t>
    </r>
    <r>
      <rPr>
        <b/>
        <sz val="16"/>
        <rFont val="Calibri"/>
        <family val="2"/>
      </rPr>
      <t>≥ or ≤</t>
    </r>
    <r>
      <rPr>
        <b/>
        <sz val="10.4"/>
        <rFont val="Calibri"/>
        <family val="2"/>
      </rPr>
      <t>)</t>
    </r>
  </si>
  <si>
    <t>Grade (and degrading factors)</t>
  </si>
  <si>
    <t>Yellow Alkaline Noodle Colour*</t>
  </si>
  <si>
    <t>White-salted Noodle Colour*</t>
  </si>
  <si>
    <t>Farino Stab</t>
  </si>
  <si>
    <t>2h</t>
  </si>
  <si>
    <t>24h</t>
  </si>
  <si>
    <t>L*</t>
  </si>
  <si>
    <t>a*</t>
  </si>
  <si>
    <t>b*</t>
  </si>
  <si>
    <t>Pense</t>
  </si>
  <si>
    <t>Brandon</t>
  </si>
  <si>
    <t>Pense, SK</t>
  </si>
  <si>
    <t>Water dough colour</t>
  </si>
  <si>
    <t>HW 051</t>
  </si>
  <si>
    <t>HW 396</t>
  </si>
  <si>
    <t>HW 623</t>
  </si>
  <si>
    <t>HW 624</t>
  </si>
  <si>
    <t>1CWHWS-FUS DMG 0.08 CON CL 0.7</t>
  </si>
  <si>
    <t>1CWHWS-FUS DMG 0.17 MDGE 0.37 SPTD 0.27 SEV SPTD 0.1 CON CL 0.5</t>
  </si>
  <si>
    <t>1CWHWS-FUS DMG 0.04 MDGE 0.2 SPTD 0.03</t>
  </si>
  <si>
    <t>1CWHWS-FUS DMG 0.21 MDGE 0.25 SPTD 0.04</t>
  </si>
  <si>
    <t>1CWHWS-FUS DMG 0.11 MDGE 0.38 SPTD 0.07</t>
  </si>
  <si>
    <t>1CWHWS-FUS DMG 0.17 MDGE 0.13 SPTD 0.05</t>
  </si>
  <si>
    <t>2CWHWS-FUS DMG 0.37 MDGE 0.08</t>
  </si>
  <si>
    <t>Extensograph Rmax</t>
  </si>
  <si>
    <t>Extensograph Length</t>
  </si>
  <si>
    <t>LNT Absorption</t>
  </si>
  <si>
    <t>LNT LV</t>
  </si>
  <si>
    <t>LNT LTR</t>
  </si>
  <si>
    <t>LNT</t>
  </si>
  <si>
    <t>Lean No Time</t>
  </si>
  <si>
    <t>LNT loaf volume</t>
  </si>
  <si>
    <t>LNT loaf top ratio</t>
  </si>
  <si>
    <t>4.0</t>
  </si>
  <si>
    <t>3.9</t>
  </si>
  <si>
    <t>2.0</t>
  </si>
  <si>
    <t>1.9</t>
  </si>
  <si>
    <t>-1.9</t>
  </si>
  <si>
    <t>-2.0</t>
  </si>
  <si>
    <t>-3.9</t>
  </si>
  <si>
    <t>-4.0</t>
  </si>
  <si>
    <t>-30</t>
  </si>
  <si>
    <t>-50</t>
  </si>
  <si>
    <t>-49</t>
  </si>
  <si>
    <t>4</t>
  </si>
  <si>
    <t>See comments</t>
  </si>
  <si>
    <t>RELATIVE TO</t>
  </si>
  <si>
    <t>MEAN OF CHECKS</t>
  </si>
  <si>
    <t>&lt; LOWEST CHECK</t>
  </si>
  <si>
    <r>
      <t xml:space="preserve">GUIDELINES ADJUSTED TO MEAN OF CHECKS or </t>
    </r>
    <r>
      <rPr>
        <b/>
        <sz val="16"/>
        <color theme="4" tint="-0.24994659260841701"/>
        <rFont val="Arial"/>
        <family val="2"/>
      </rPr>
      <t>TO THE LOWEST CHECK (cells highlighted in blue)</t>
    </r>
  </si>
  <si>
    <t>LNT/ Remix Abs</t>
  </si>
  <si>
    <t>LNT/ Remix Pk Time</t>
  </si>
  <si>
    <t>LNT/ Remix WHR/KG</t>
  </si>
  <si>
    <t>LNT/ Remix LV</t>
  </si>
  <si>
    <t>LNT/ Remix LTR</t>
  </si>
  <si>
    <t>LNT Abs</t>
  </si>
  <si>
    <t>LNT Pk Time</t>
  </si>
  <si>
    <t>LNT WHR/KG</t>
  </si>
  <si>
    <t>Minto</t>
  </si>
  <si>
    <t>Fort Whyte</t>
  </si>
  <si>
    <t>Ellerslie</t>
  </si>
  <si>
    <t>Hard White Wheat (HWWC) CHECK SAMPLES</t>
  </si>
  <si>
    <t>NIR PROTEIN</t>
  </si>
  <si>
    <t>GRADE</t>
  </si>
  <si>
    <t>FACTORS</t>
  </si>
  <si>
    <t>MIN. WT.  (KGS)</t>
  </si>
  <si>
    <t>COMP. WT.  (KGS)</t>
  </si>
  <si>
    <t>Mean Protein Per Location =</t>
  </si>
  <si>
    <t>Richard Cuthbert</t>
  </si>
  <si>
    <t>Myron Knelsen</t>
  </si>
  <si>
    <r>
      <t xml:space="preserve">Weighted Protein for </t>
    </r>
    <r>
      <rPr>
        <b/>
        <sz val="10"/>
        <color rgb="FFFF0000"/>
        <rFont val="Arial"/>
        <family val="2"/>
      </rPr>
      <t>Snowstar</t>
    </r>
  </si>
  <si>
    <t>Brandon, MB</t>
  </si>
  <si>
    <t>HWWC</t>
  </si>
  <si>
    <t>Years</t>
  </si>
  <si>
    <t>samples</t>
  </si>
  <si>
    <t>HW 053</t>
  </si>
  <si>
    <t>HW 054</t>
  </si>
  <si>
    <t>HW 055</t>
  </si>
  <si>
    <t>HW 057</t>
  </si>
  <si>
    <t>HW 402</t>
  </si>
  <si>
    <t>3rd</t>
  </si>
  <si>
    <t>1CWHWS-FUS DMG 0.17 MDGE 0.59 SPTD 0.08</t>
  </si>
  <si>
    <t>1CWHWS-FUS DMG 0.05 MDGE 0.36 SPTD 0.14</t>
  </si>
  <si>
    <t>3CWHWS-SEV SPTD 0.3 FUS DMG 1.33 MDGE 1.2 SPTD 1.0</t>
  </si>
  <si>
    <t>3CWHWS-FUS DMG 1.21 MDGE 0.77 SPTD 0.11</t>
  </si>
  <si>
    <t>3CWHWS-FUS DMG 0.91 MDGE 0.65 SPTD 0.1</t>
  </si>
  <si>
    <t>2CWHWS-FUS DMG 0.31 MDGE 0.64</t>
  </si>
  <si>
    <t>2CWHWS-FUS DMG 0.4 MDGE 0.3</t>
  </si>
  <si>
    <t>2CWHWS-FUS DMG 0.52 MDGE 0.56 SPTD 0.16</t>
  </si>
  <si>
    <t>2CWHWS-FUS DMG 0.68 MDGE 1.33 SPTD 0.12</t>
  </si>
  <si>
    <t>2CWHWS-SEV SPTD 0.2 FUS DMG 0.74 SPTD 0.63 MDGE 0.44</t>
  </si>
  <si>
    <t>2CWHWS-FUS DMG 0.3</t>
  </si>
  <si>
    <t>2CWHWS-FUS DMG 0.21 MDGE 1.53 SPTD 0.75</t>
  </si>
  <si>
    <t>100</t>
  </si>
  <si>
    <t>95</t>
  </si>
  <si>
    <t>50</t>
  </si>
  <si>
    <t>-95</t>
  </si>
  <si>
    <t>-100</t>
  </si>
  <si>
    <t>NOTE: MAY BE REPLACED WITH HW388 (or in addition to) depending on seed availability</t>
  </si>
  <si>
    <t>0.09</t>
  </si>
  <si>
    <t>0.04</t>
  </si>
  <si>
    <t>-0.10</t>
  </si>
  <si>
    <t>-0.14</t>
  </si>
  <si>
    <t>-0.15</t>
  </si>
  <si>
    <t>HW 624 left in spreadsheet in case Richard submits 3rd year data</t>
  </si>
  <si>
    <t>2017 Mean</t>
  </si>
  <si>
    <t>2016 Mean</t>
  </si>
  <si>
    <t>2015 Mean</t>
  </si>
  <si>
    <t>LNT 2016-2017; Remix prior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</si>
</sst>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0.0"/>
    <numFmt numFmtId="166" formatCode="0.000"/>
    <numFmt numFmtId="167" formatCode="General_)"/>
    <numFmt numFmtId="168" formatCode="0_)"/>
    <numFmt numFmtId="169" formatCode="0.0_)"/>
    <numFmt numFmtId="170" formatCode="0.00_)"/>
    <numFmt numFmtId="171" formatCode="yyyy\-mm\-dd"/>
    <numFmt numFmtId="172" formatCode="#,##0.000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b/>
      <sz val="18"/>
      <color indexed="18"/>
      <name val="Cambria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0"/>
      <color theme="1" tint="0.499984740745262"/>
      <name val="Arial"/>
      <family val="2"/>
    </font>
    <font>
      <b/>
      <sz val="16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Helv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0.4"/>
      <name val="Calibri"/>
      <family val="2"/>
    </font>
    <font>
      <b/>
      <sz val="16"/>
      <color rgb="FFC00000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6"/>
      <color theme="4" tint="-0.24994659260841701"/>
      <name val="Arial"/>
      <family val="2"/>
    </font>
    <font>
      <sz val="10"/>
      <color indexed="8"/>
      <name val="Arial"/>
      <family val="2"/>
    </font>
    <font>
      <sz val="12"/>
      <color theme="4" tint="-0.499984740745262"/>
      <name val="Helv"/>
    </font>
    <font>
      <b/>
      <sz val="9"/>
      <color rgb="FFFF0000"/>
      <name val="Arial"/>
      <family val="2"/>
    </font>
    <font>
      <b/>
      <sz val="10"/>
      <color theme="0" tint="-0.499984740745262"/>
      <name val="Arial"/>
      <family val="2"/>
    </font>
    <font>
      <b/>
      <u/>
      <sz val="10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6"/>
      <color indexed="8"/>
      <name val="Arial"/>
      <family val="2"/>
    </font>
    <font>
      <b/>
      <sz val="9"/>
      <color indexed="81"/>
      <name val="Tahoma"/>
      <family val="2"/>
    </font>
    <font>
      <sz val="14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102">
    <xf numFmtId="0" fontId="0" fillId="0" borderId="0" applyBorder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1" applyNumberFormat="0" applyAlignment="0" applyProtection="0"/>
    <xf numFmtId="0" fontId="30" fillId="11" borderId="2" applyNumberFormat="0" applyAlignment="0" applyProtection="0"/>
    <xf numFmtId="0" fontId="25" fillId="0" borderId="0"/>
    <xf numFmtId="0" fontId="25" fillId="0" borderId="0"/>
    <xf numFmtId="164" fontId="16" fillId="0" borderId="0" applyFont="0" applyFill="0" applyBorder="0" applyAlignment="0" applyProtection="0"/>
    <xf numFmtId="3" fontId="16" fillId="0" borderId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1" applyNumberFormat="0" applyAlignment="0" applyProtection="0"/>
    <xf numFmtId="0" fontId="37" fillId="0" borderId="6" applyNumberFormat="0" applyFill="0" applyAlignment="0" applyProtection="0"/>
    <xf numFmtId="0" fontId="16" fillId="0" borderId="0"/>
    <xf numFmtId="0" fontId="25" fillId="0" borderId="0"/>
    <xf numFmtId="0" fontId="38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3" borderId="7" applyNumberFormat="0" applyFont="0" applyAlignment="0" applyProtection="0"/>
    <xf numFmtId="0" fontId="39" fillId="2" borderId="8" applyNumberFormat="0" applyAlignment="0" applyProtection="0"/>
    <xf numFmtId="0" fontId="40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64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50" fillId="0" borderId="0"/>
    <xf numFmtId="0" fontId="13" fillId="0" borderId="0"/>
    <xf numFmtId="0" fontId="16" fillId="0" borderId="0" applyBorder="0"/>
    <xf numFmtId="0" fontId="12" fillId="0" borderId="0"/>
    <xf numFmtId="0" fontId="16" fillId="0" borderId="0"/>
    <xf numFmtId="0" fontId="16" fillId="0" borderId="0" applyBorder="0"/>
    <xf numFmtId="0" fontId="11" fillId="0" borderId="0"/>
    <xf numFmtId="164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16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167" fontId="58" fillId="0" borderId="0"/>
    <xf numFmtId="0" fontId="7" fillId="0" borderId="0"/>
    <xf numFmtId="0" fontId="16" fillId="0" borderId="0" applyBorder="0"/>
    <xf numFmtId="0" fontId="6" fillId="0" borderId="0"/>
    <xf numFmtId="0" fontId="1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0" fontId="3" fillId="0" borderId="0"/>
    <xf numFmtId="167" fontId="58" fillId="0" borderId="0"/>
    <xf numFmtId="0" fontId="16" fillId="0" borderId="0"/>
    <xf numFmtId="0" fontId="16" fillId="0" borderId="0"/>
    <xf numFmtId="0" fontId="80" fillId="0" borderId="0"/>
    <xf numFmtId="0" fontId="16" fillId="0" borderId="0"/>
    <xf numFmtId="0" fontId="16" fillId="0" borderId="0"/>
    <xf numFmtId="0" fontId="2" fillId="0" borderId="0"/>
    <xf numFmtId="0" fontId="50" fillId="0" borderId="0"/>
    <xf numFmtId="0" fontId="16" fillId="0" borderId="0"/>
    <xf numFmtId="0" fontId="1" fillId="0" borderId="0"/>
    <xf numFmtId="4" fontId="16" fillId="0" borderId="0"/>
    <xf numFmtId="0" fontId="81" fillId="0" borderId="0"/>
  </cellStyleXfs>
  <cellXfs count="1023">
    <xf numFmtId="0" fontId="0" fillId="0" borderId="0" xfId="0"/>
    <xf numFmtId="1" fontId="0" fillId="0" borderId="0" xfId="0" applyNumberFormat="1"/>
    <xf numFmtId="165" fontId="0" fillId="0" borderId="0" xfId="0" applyNumberFormat="1"/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48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165" fontId="43" fillId="0" borderId="11" xfId="0" applyNumberFormat="1" applyFont="1" applyFill="1" applyBorder="1" applyAlignment="1">
      <alignment horizontal="center" vertical="center"/>
    </xf>
    <xf numFmtId="165" fontId="46" fillId="0" borderId="19" xfId="29" applyNumberFormat="1" applyFont="1" applyBorder="1" applyAlignment="1">
      <alignment horizontal="center" vertical="center"/>
    </xf>
    <xf numFmtId="2" fontId="46" fillId="0" borderId="19" xfId="29" applyNumberFormat="1" applyFont="1" applyBorder="1" applyAlignment="1">
      <alignment horizontal="center" vertical="center"/>
    </xf>
    <xf numFmtId="1" fontId="46" fillId="0" borderId="19" xfId="29" applyNumberFormat="1" applyFont="1" applyBorder="1" applyAlignment="1">
      <alignment horizontal="center" vertical="center"/>
    </xf>
    <xf numFmtId="2" fontId="46" fillId="0" borderId="11" xfId="40" applyNumberFormat="1" applyFont="1" applyBorder="1" applyAlignment="1">
      <alignment horizontal="center" vertical="center"/>
    </xf>
    <xf numFmtId="2" fontId="46" fillId="0" borderId="19" xfId="0" applyNumberFormat="1" applyFont="1" applyFill="1" applyBorder="1" applyAlignment="1">
      <alignment horizontal="center" vertical="center"/>
    </xf>
    <xf numFmtId="1" fontId="46" fillId="0" borderId="11" xfId="0" applyNumberFormat="1" applyFont="1" applyBorder="1" applyAlignment="1">
      <alignment horizontal="center" vertical="center"/>
    </xf>
    <xf numFmtId="165" fontId="46" fillId="0" borderId="11" xfId="0" applyNumberFormat="1" applyFont="1" applyBorder="1" applyAlignment="1">
      <alignment horizontal="center" vertical="center"/>
    </xf>
    <xf numFmtId="165" fontId="45" fillId="0" borderId="0" xfId="0" applyNumberFormat="1" applyFont="1" applyAlignment="1">
      <alignment horizontal="center" vertical="center"/>
    </xf>
    <xf numFmtId="165" fontId="46" fillId="0" borderId="11" xfId="29" applyNumberFormat="1" applyFont="1" applyBorder="1" applyAlignment="1">
      <alignment horizontal="center" vertical="center"/>
    </xf>
    <xf numFmtId="2" fontId="46" fillId="0" borderId="11" xfId="29" applyNumberFormat="1" applyFont="1" applyBorder="1" applyAlignment="1">
      <alignment horizontal="center" vertical="center"/>
    </xf>
    <xf numFmtId="1" fontId="46" fillId="0" borderId="11" xfId="29" applyNumberFormat="1" applyFont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/>
    </xf>
    <xf numFmtId="165" fontId="43" fillId="0" borderId="20" xfId="0" applyNumberFormat="1" applyFont="1" applyFill="1" applyBorder="1" applyAlignment="1">
      <alignment horizontal="center" vertical="center"/>
    </xf>
    <xf numFmtId="165" fontId="46" fillId="0" borderId="20" xfId="29" applyNumberFormat="1" applyFont="1" applyBorder="1" applyAlignment="1">
      <alignment horizontal="center" vertical="center"/>
    </xf>
    <xf numFmtId="2" fontId="46" fillId="0" borderId="20" xfId="29" applyNumberFormat="1" applyFont="1" applyBorder="1" applyAlignment="1">
      <alignment horizontal="center" vertical="center"/>
    </xf>
    <xf numFmtId="1" fontId="46" fillId="0" borderId="20" xfId="29" applyNumberFormat="1" applyFont="1" applyBorder="1" applyAlignment="1">
      <alignment horizontal="center" vertical="center"/>
    </xf>
    <xf numFmtId="2" fontId="46" fillId="0" borderId="20" xfId="40" applyNumberFormat="1" applyFont="1" applyBorder="1" applyAlignment="1">
      <alignment horizontal="center" vertical="center"/>
    </xf>
    <xf numFmtId="2" fontId="46" fillId="0" borderId="20" xfId="0" applyNumberFormat="1" applyFont="1" applyFill="1" applyBorder="1" applyAlignment="1">
      <alignment horizontal="center" vertical="center"/>
    </xf>
    <xf numFmtId="1" fontId="46" fillId="0" borderId="20" xfId="0" applyNumberFormat="1" applyFont="1" applyBorder="1" applyAlignment="1">
      <alignment horizontal="center" vertical="center"/>
    </xf>
    <xf numFmtId="165" fontId="46" fillId="0" borderId="20" xfId="0" applyNumberFormat="1" applyFont="1" applyBorder="1" applyAlignment="1">
      <alignment horizontal="center" vertical="center"/>
    </xf>
    <xf numFmtId="165" fontId="43" fillId="0" borderId="0" xfId="0" applyNumberFormat="1" applyFont="1" applyFill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2" fontId="46" fillId="0" borderId="11" xfId="0" applyNumberFormat="1" applyFont="1" applyBorder="1" applyAlignment="1">
      <alignment horizontal="center" vertical="center"/>
    </xf>
    <xf numFmtId="165" fontId="45" fillId="0" borderId="0" xfId="0" applyNumberFormat="1" applyFont="1" applyBorder="1" applyAlignment="1">
      <alignment horizontal="center" vertical="center"/>
    </xf>
    <xf numFmtId="165" fontId="46" fillId="0" borderId="11" xfId="0" applyNumberFormat="1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54" applyFont="1" applyBorder="1" applyAlignment="1"/>
    <xf numFmtId="0" fontId="15" fillId="15" borderId="0" xfId="47" applyFont="1" applyFill="1" applyAlignment="1">
      <alignment horizontal="left"/>
    </xf>
    <xf numFmtId="165" fontId="43" fillId="15" borderId="21" xfId="0" applyNumberFormat="1" applyFont="1" applyFill="1" applyBorder="1" applyAlignment="1">
      <alignment horizontal="left" vertical="center"/>
    </xf>
    <xf numFmtId="165" fontId="44" fillId="15" borderId="21" xfId="0" applyNumberFormat="1" applyFont="1" applyFill="1" applyBorder="1" applyAlignment="1">
      <alignment horizontal="center" vertical="center"/>
    </xf>
    <xf numFmtId="1" fontId="44" fillId="15" borderId="21" xfId="0" applyNumberFormat="1" applyFont="1" applyFill="1" applyBorder="1" applyAlignment="1">
      <alignment horizontal="center" vertical="center"/>
    </xf>
    <xf numFmtId="2" fontId="44" fillId="15" borderId="2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fill" vertical="center" wrapText="1"/>
    </xf>
    <xf numFmtId="1" fontId="44" fillId="0" borderId="0" xfId="0" applyNumberFormat="1" applyFont="1" applyFill="1" applyBorder="1" applyAlignment="1">
      <alignment horizontal="fill" vertical="center"/>
    </xf>
    <xf numFmtId="1" fontId="44" fillId="0" borderId="0" xfId="0" applyNumberFormat="1" applyFont="1" applyFill="1" applyBorder="1" applyAlignment="1">
      <alignment horizontal="fill" vertical="center" wrapText="1"/>
    </xf>
    <xf numFmtId="2" fontId="44" fillId="0" borderId="0" xfId="0" applyNumberFormat="1" applyFont="1" applyFill="1" applyBorder="1" applyAlignment="1">
      <alignment horizontal="fill" vertical="center" wrapText="1"/>
    </xf>
    <xf numFmtId="165" fontId="43" fillId="0" borderId="19" xfId="0" applyNumberFormat="1" applyFont="1" applyFill="1" applyBorder="1" applyAlignment="1">
      <alignment horizontal="center" vertical="center"/>
    </xf>
    <xf numFmtId="165" fontId="46" fillId="0" borderId="19" xfId="0" applyNumberFormat="1" applyFont="1" applyBorder="1" applyAlignment="1">
      <alignment horizontal="center" vertical="center"/>
    </xf>
    <xf numFmtId="1" fontId="46" fillId="0" borderId="19" xfId="0" applyNumberFormat="1" applyFont="1" applyFill="1" applyBorder="1" applyAlignment="1">
      <alignment horizontal="center" vertical="center"/>
    </xf>
    <xf numFmtId="1" fontId="46" fillId="0" borderId="19" xfId="0" applyNumberFormat="1" applyFont="1" applyBorder="1" applyAlignment="1">
      <alignment horizontal="center" vertical="center"/>
    </xf>
    <xf numFmtId="2" fontId="46" fillId="0" borderId="19" xfId="0" applyNumberFormat="1" applyFont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2" fontId="46" fillId="0" borderId="18" xfId="0" applyNumberFormat="1" applyFont="1" applyFill="1" applyBorder="1" applyAlignment="1">
      <alignment horizontal="fill" vertical="center"/>
    </xf>
    <xf numFmtId="1" fontId="46" fillId="0" borderId="18" xfId="0" applyNumberFormat="1" applyFont="1" applyFill="1" applyBorder="1" applyAlignment="1">
      <alignment horizontal="fill" vertical="center"/>
    </xf>
    <xf numFmtId="165" fontId="46" fillId="0" borderId="18" xfId="0" applyNumberFormat="1" applyFont="1" applyFill="1" applyBorder="1" applyAlignment="1">
      <alignment horizontal="fill" vertical="center"/>
    </xf>
    <xf numFmtId="0" fontId="46" fillId="0" borderId="18" xfId="0" applyFont="1" applyFill="1" applyBorder="1" applyAlignment="1">
      <alignment horizontal="fill" vertical="center"/>
    </xf>
    <xf numFmtId="0" fontId="43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65" fontId="44" fillId="0" borderId="10" xfId="0" applyNumberFormat="1" applyFont="1" applyFill="1" applyBorder="1" applyAlignment="1">
      <alignment horizontal="fill" vertical="center" wrapText="1"/>
    </xf>
    <xf numFmtId="1" fontId="44" fillId="0" borderId="10" xfId="0" applyNumberFormat="1" applyFont="1" applyFill="1" applyBorder="1" applyAlignment="1">
      <alignment horizontal="fill" vertical="center" wrapText="1"/>
    </xf>
    <xf numFmtId="165" fontId="43" fillId="0" borderId="23" xfId="0" applyNumberFormat="1" applyFont="1" applyFill="1" applyBorder="1" applyAlignment="1">
      <alignment horizontal="center" vertical="center"/>
    </xf>
    <xf numFmtId="165" fontId="46" fillId="0" borderId="23" xfId="0" applyNumberFormat="1" applyFont="1" applyFill="1" applyBorder="1" applyAlignment="1">
      <alignment horizontal="center" vertical="center"/>
    </xf>
    <xf numFmtId="1" fontId="46" fillId="0" borderId="23" xfId="0" applyNumberFormat="1" applyFont="1" applyFill="1" applyBorder="1" applyAlignment="1">
      <alignment horizontal="center" vertical="center"/>
    </xf>
    <xf numFmtId="2" fontId="46" fillId="0" borderId="23" xfId="0" applyNumberFormat="1" applyFont="1" applyFill="1" applyBorder="1" applyAlignment="1">
      <alignment horizontal="center" vertical="center"/>
    </xf>
    <xf numFmtId="2" fontId="46" fillId="0" borderId="19" xfId="40" applyNumberFormat="1" applyFont="1" applyBorder="1" applyAlignment="1">
      <alignment horizontal="center" vertical="center"/>
    </xf>
    <xf numFmtId="0" fontId="51" fillId="0" borderId="18" xfId="0" applyFont="1" applyFill="1" applyBorder="1" applyAlignment="1">
      <alignment horizontal="left" vertical="center"/>
    </xf>
    <xf numFmtId="165" fontId="43" fillId="0" borderId="10" xfId="0" applyNumberFormat="1" applyFont="1" applyFill="1" applyBorder="1" applyAlignment="1">
      <alignment horizontal="fill" vertical="center" wrapText="1"/>
    </xf>
    <xf numFmtId="1" fontId="43" fillId="0" borderId="10" xfId="0" applyNumberFormat="1" applyFont="1" applyFill="1" applyBorder="1" applyAlignment="1">
      <alignment horizontal="fill" vertical="center" wrapText="1"/>
    </xf>
    <xf numFmtId="2" fontId="43" fillId="0" borderId="10" xfId="0" applyNumberFormat="1" applyFont="1" applyFill="1" applyBorder="1" applyAlignment="1">
      <alignment horizontal="fill" vertical="center" wrapText="1"/>
    </xf>
    <xf numFmtId="0" fontId="53" fillId="15" borderId="26" xfId="67" applyFont="1" applyFill="1" applyBorder="1" applyAlignment="1">
      <alignment horizontal="center"/>
    </xf>
    <xf numFmtId="0" fontId="53" fillId="15" borderId="26" xfId="67" applyFont="1" applyFill="1" applyBorder="1" applyAlignment="1">
      <alignment horizontal="left"/>
    </xf>
    <xf numFmtId="165" fontId="53" fillId="15" borderId="26" xfId="67" applyNumberFormat="1" applyFont="1" applyFill="1" applyBorder="1" applyAlignment="1">
      <alignment horizontal="center"/>
    </xf>
    <xf numFmtId="2" fontId="53" fillId="15" borderId="26" xfId="67" applyNumberFormat="1" applyFont="1" applyFill="1" applyBorder="1" applyAlignment="1">
      <alignment horizontal="center"/>
    </xf>
    <xf numFmtId="165" fontId="45" fillId="0" borderId="19" xfId="29" applyNumberFormat="1" applyFont="1" applyFill="1" applyBorder="1" applyAlignment="1">
      <alignment horizontal="center" vertical="center"/>
    </xf>
    <xf numFmtId="0" fontId="53" fillId="15" borderId="23" xfId="67" applyFont="1" applyFill="1" applyBorder="1" applyAlignment="1">
      <alignment horizontal="center"/>
    </xf>
    <xf numFmtId="0" fontId="53" fillId="15" borderId="23" xfId="67" applyFont="1" applyFill="1" applyBorder="1" applyAlignment="1">
      <alignment horizontal="left"/>
    </xf>
    <xf numFmtId="165" fontId="53" fillId="15" borderId="23" xfId="67" applyNumberFormat="1" applyFont="1" applyFill="1" applyBorder="1" applyAlignment="1">
      <alignment horizontal="center"/>
    </xf>
    <xf numFmtId="2" fontId="53" fillId="15" borderId="23" xfId="67" applyNumberFormat="1" applyFont="1" applyFill="1" applyBorder="1" applyAlignment="1">
      <alignment horizontal="center"/>
    </xf>
    <xf numFmtId="1" fontId="53" fillId="0" borderId="11" xfId="67" applyNumberFormat="1" applyFont="1" applyFill="1" applyBorder="1" applyAlignment="1">
      <alignment horizontal="center"/>
    </xf>
    <xf numFmtId="165" fontId="53" fillId="0" borderId="11" xfId="67" applyNumberFormat="1" applyFont="1" applyFill="1" applyBorder="1" applyAlignment="1">
      <alignment horizontal="center"/>
    </xf>
    <xf numFmtId="2" fontId="53" fillId="0" borderId="11" xfId="67" applyNumberFormat="1" applyFont="1" applyFill="1" applyBorder="1" applyAlignment="1">
      <alignment horizontal="center"/>
    </xf>
    <xf numFmtId="165" fontId="46" fillId="0" borderId="32" xfId="0" applyNumberFormat="1" applyFont="1" applyBorder="1" applyAlignment="1">
      <alignment horizontal="center" vertical="center"/>
    </xf>
    <xf numFmtId="165" fontId="46" fillId="0" borderId="30" xfId="0" applyNumberFormat="1" applyFont="1" applyBorder="1" applyAlignment="1">
      <alignment horizontal="center" vertical="center"/>
    </xf>
    <xf numFmtId="1" fontId="46" fillId="0" borderId="32" xfId="0" applyNumberFormat="1" applyFont="1" applyBorder="1" applyAlignment="1">
      <alignment horizontal="center" vertical="center"/>
    </xf>
    <xf numFmtId="1" fontId="46" fillId="0" borderId="30" xfId="0" applyNumberFormat="1" applyFont="1" applyBorder="1" applyAlignment="1">
      <alignment horizontal="center" vertical="center"/>
    </xf>
    <xf numFmtId="1" fontId="46" fillId="0" borderId="35" xfId="0" applyNumberFormat="1" applyFont="1" applyFill="1" applyBorder="1" applyAlignment="1">
      <alignment horizontal="center" vertical="center"/>
    </xf>
    <xf numFmtId="1" fontId="53" fillId="15" borderId="36" xfId="67" applyNumberFormat="1" applyFont="1" applyFill="1" applyBorder="1" applyAlignment="1">
      <alignment horizontal="center"/>
    </xf>
    <xf numFmtId="1" fontId="53" fillId="15" borderId="35" xfId="67" applyNumberFormat="1" applyFont="1" applyFill="1" applyBorder="1" applyAlignment="1">
      <alignment horizontal="center"/>
    </xf>
    <xf numFmtId="165" fontId="44" fillId="15" borderId="22" xfId="0" applyNumberFormat="1" applyFont="1" applyFill="1" applyBorder="1" applyAlignment="1">
      <alignment horizontal="center" vertical="center"/>
    </xf>
    <xf numFmtId="165" fontId="46" fillId="0" borderId="32" xfId="29" applyNumberFormat="1" applyFont="1" applyBorder="1" applyAlignment="1">
      <alignment horizontal="center" vertical="center"/>
    </xf>
    <xf numFmtId="165" fontId="46" fillId="0" borderId="30" xfId="29" applyNumberFormat="1" applyFont="1" applyBorder="1" applyAlignment="1">
      <alignment horizontal="center" vertical="center"/>
    </xf>
    <xf numFmtId="165" fontId="46" fillId="0" borderId="33" xfId="29" applyNumberFormat="1" applyFont="1" applyBorder="1" applyAlignment="1">
      <alignment horizontal="center" vertical="center"/>
    </xf>
    <xf numFmtId="165" fontId="46" fillId="0" borderId="35" xfId="0" applyNumberFormat="1" applyFont="1" applyFill="1" applyBorder="1" applyAlignment="1">
      <alignment horizontal="center" vertical="center"/>
    </xf>
    <xf numFmtId="165" fontId="53" fillId="15" borderId="36" xfId="67" applyNumberFormat="1" applyFont="1" applyFill="1" applyBorder="1" applyAlignment="1">
      <alignment horizontal="center"/>
    </xf>
    <xf numFmtId="165" fontId="53" fillId="15" borderId="35" xfId="67" applyNumberFormat="1" applyFont="1" applyFill="1" applyBorder="1" applyAlignment="1">
      <alignment horizontal="center"/>
    </xf>
    <xf numFmtId="165" fontId="45" fillId="14" borderId="39" xfId="0" applyNumberFormat="1" applyFont="1" applyFill="1" applyBorder="1" applyAlignment="1">
      <alignment horizontal="center" vertical="center"/>
    </xf>
    <xf numFmtId="165" fontId="45" fillId="13" borderId="37" xfId="0" applyNumberFormat="1" applyFont="1" applyFill="1" applyBorder="1" applyAlignment="1">
      <alignment horizontal="center" vertical="center"/>
    </xf>
    <xf numFmtId="165" fontId="45" fillId="14" borderId="37" xfId="0" applyNumberFormat="1" applyFont="1" applyFill="1" applyBorder="1" applyAlignment="1">
      <alignment horizontal="center" vertical="center"/>
    </xf>
    <xf numFmtId="165" fontId="45" fillId="14" borderId="42" xfId="0" applyNumberFormat="1" applyFont="1" applyFill="1" applyBorder="1" applyAlignment="1">
      <alignment horizontal="center" vertical="center"/>
    </xf>
    <xf numFmtId="165" fontId="43" fillId="0" borderId="27" xfId="0" applyNumberFormat="1" applyFont="1" applyFill="1" applyBorder="1" applyAlignment="1">
      <alignment horizontal="center" vertical="center"/>
    </xf>
    <xf numFmtId="165" fontId="43" fillId="0" borderId="13" xfId="0" applyNumberFormat="1" applyFont="1" applyFill="1" applyBorder="1" applyAlignment="1">
      <alignment horizontal="center" vertical="center"/>
    </xf>
    <xf numFmtId="165" fontId="43" fillId="0" borderId="28" xfId="0" applyNumberFormat="1" applyFont="1" applyFill="1" applyBorder="1" applyAlignment="1">
      <alignment horizontal="center" vertical="center"/>
    </xf>
    <xf numFmtId="165" fontId="43" fillId="0" borderId="14" xfId="0" applyNumberFormat="1" applyFont="1" applyFill="1" applyBorder="1" applyAlignment="1">
      <alignment horizontal="center" vertical="center"/>
    </xf>
    <xf numFmtId="0" fontId="53" fillId="15" borderId="29" xfId="67" applyFont="1" applyFill="1" applyBorder="1" applyAlignment="1">
      <alignment horizontal="left"/>
    </xf>
    <xf numFmtId="0" fontId="53" fillId="15" borderId="14" xfId="67" applyFont="1" applyFill="1" applyBorder="1" applyAlignment="1">
      <alignment horizontal="left"/>
    </xf>
    <xf numFmtId="165" fontId="20" fillId="0" borderId="32" xfId="0" applyNumberFormat="1" applyFont="1" applyFill="1" applyBorder="1" applyAlignment="1">
      <alignment horizontal="center" vertical="center"/>
    </xf>
    <xf numFmtId="1" fontId="46" fillId="0" borderId="39" xfId="29" applyNumberFormat="1" applyFont="1" applyBorder="1" applyAlignment="1">
      <alignment horizontal="center" vertical="center"/>
    </xf>
    <xf numFmtId="165" fontId="20" fillId="0" borderId="30" xfId="0" applyNumberFormat="1" applyFont="1" applyFill="1" applyBorder="1" applyAlignment="1">
      <alignment horizontal="center" vertical="center"/>
    </xf>
    <xf numFmtId="1" fontId="46" fillId="0" borderId="37" xfId="29" applyNumberFormat="1" applyFont="1" applyBorder="1" applyAlignment="1">
      <alignment horizontal="center" vertical="center"/>
    </xf>
    <xf numFmtId="165" fontId="20" fillId="0" borderId="33" xfId="0" applyNumberFormat="1" applyFont="1" applyFill="1" applyBorder="1" applyAlignment="1">
      <alignment horizontal="center" vertical="center"/>
    </xf>
    <xf numFmtId="1" fontId="46" fillId="0" borderId="40" xfId="29" applyNumberFormat="1" applyFont="1" applyBorder="1" applyAlignment="1">
      <alignment horizontal="center" vertical="center"/>
    </xf>
    <xf numFmtId="165" fontId="21" fillId="15" borderId="34" xfId="0" applyNumberFormat="1" applyFont="1" applyFill="1" applyBorder="1" applyAlignment="1">
      <alignment horizontal="center" vertical="center"/>
    </xf>
    <xf numFmtId="1" fontId="46" fillId="0" borderId="39" xfId="0" applyNumberFormat="1" applyFont="1" applyBorder="1" applyAlignment="1">
      <alignment horizontal="center" vertical="center"/>
    </xf>
    <xf numFmtId="1" fontId="46" fillId="0" borderId="37" xfId="0" applyNumberFormat="1" applyFont="1" applyBorder="1" applyAlignment="1">
      <alignment horizontal="center" vertical="center"/>
    </xf>
    <xf numFmtId="165" fontId="20" fillId="0" borderId="35" xfId="0" applyNumberFormat="1" applyFont="1" applyFill="1" applyBorder="1" applyAlignment="1">
      <alignment horizontal="center" vertical="center"/>
    </xf>
    <xf numFmtId="1" fontId="46" fillId="0" borderId="42" xfId="0" applyNumberFormat="1" applyFont="1" applyFill="1" applyBorder="1" applyAlignment="1">
      <alignment horizontal="center" vertical="center"/>
    </xf>
    <xf numFmtId="0" fontId="52" fillId="15" borderId="36" xfId="67" applyFont="1" applyFill="1" applyBorder="1" applyAlignment="1">
      <alignment horizontal="left"/>
    </xf>
    <xf numFmtId="0" fontId="52" fillId="15" borderId="35" xfId="67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50" fillId="15" borderId="0" xfId="67" applyFont="1" applyFill="1" applyAlignment="1">
      <alignment horizontal="center"/>
    </xf>
    <xf numFmtId="0" fontId="50" fillId="0" borderId="0" xfId="67" applyFont="1" applyFill="1" applyAlignment="1">
      <alignment horizontal="center"/>
    </xf>
    <xf numFmtId="0" fontId="53" fillId="0" borderId="19" xfId="67" applyFont="1" applyFill="1" applyBorder="1" applyAlignment="1">
      <alignment horizontal="center"/>
    </xf>
    <xf numFmtId="0" fontId="53" fillId="0" borderId="19" xfId="67" applyFont="1" applyFill="1" applyBorder="1" applyAlignment="1">
      <alignment horizontal="left"/>
    </xf>
    <xf numFmtId="0" fontId="52" fillId="0" borderId="32" xfId="67" applyFont="1" applyFill="1" applyBorder="1" applyAlignment="1">
      <alignment horizontal="left"/>
    </xf>
    <xf numFmtId="165" fontId="53" fillId="0" borderId="19" xfId="67" applyNumberFormat="1" applyFont="1" applyFill="1" applyBorder="1" applyAlignment="1">
      <alignment horizontal="center"/>
    </xf>
    <xf numFmtId="1" fontId="53" fillId="0" borderId="39" xfId="67" applyNumberFormat="1" applyFont="1" applyFill="1" applyBorder="1" applyAlignment="1">
      <alignment horizontal="center"/>
    </xf>
    <xf numFmtId="165" fontId="53" fillId="0" borderId="32" xfId="67" applyNumberFormat="1" applyFont="1" applyFill="1" applyBorder="1" applyAlignment="1">
      <alignment horizontal="center"/>
    </xf>
    <xf numFmtId="2" fontId="53" fillId="0" borderId="19" xfId="67" applyNumberFormat="1" applyFont="1" applyFill="1" applyBorder="1" applyAlignment="1">
      <alignment horizontal="center"/>
    </xf>
    <xf numFmtId="1" fontId="53" fillId="0" borderId="19" xfId="67" applyNumberFormat="1" applyFont="1" applyFill="1" applyBorder="1" applyAlignment="1">
      <alignment horizontal="center"/>
    </xf>
    <xf numFmtId="1" fontId="53" fillId="0" borderId="32" xfId="67" applyNumberFormat="1" applyFont="1" applyFill="1" applyBorder="1" applyAlignment="1">
      <alignment horizontal="center"/>
    </xf>
    <xf numFmtId="0" fontId="53" fillId="0" borderId="11" xfId="67" applyFont="1" applyFill="1" applyBorder="1" applyAlignment="1">
      <alignment horizontal="center"/>
    </xf>
    <xf numFmtId="0" fontId="53" fillId="0" borderId="11" xfId="67" applyFont="1" applyFill="1" applyBorder="1" applyAlignment="1">
      <alignment horizontal="left"/>
    </xf>
    <xf numFmtId="0" fontId="52" fillId="0" borderId="30" xfId="67" applyFont="1" applyFill="1" applyBorder="1" applyAlignment="1">
      <alignment horizontal="left"/>
    </xf>
    <xf numFmtId="1" fontId="53" fillId="0" borderId="37" xfId="67" applyNumberFormat="1" applyFont="1" applyFill="1" applyBorder="1" applyAlignment="1">
      <alignment horizontal="center"/>
    </xf>
    <xf numFmtId="165" fontId="53" fillId="0" borderId="30" xfId="67" applyNumberFormat="1" applyFont="1" applyFill="1" applyBorder="1" applyAlignment="1">
      <alignment horizontal="center"/>
    </xf>
    <xf numFmtId="1" fontId="53" fillId="0" borderId="30" xfId="67" applyNumberFormat="1" applyFont="1" applyFill="1" applyBorder="1" applyAlignment="1">
      <alignment horizontal="center"/>
    </xf>
    <xf numFmtId="165" fontId="45" fillId="0" borderId="19" xfId="0" applyNumberFormat="1" applyFont="1" applyBorder="1" applyAlignment="1">
      <alignment horizontal="center" vertical="center"/>
    </xf>
    <xf numFmtId="165" fontId="45" fillId="0" borderId="11" xfId="0" applyNumberFormat="1" applyFont="1" applyBorder="1" applyAlignment="1">
      <alignment horizontal="center" vertical="center"/>
    </xf>
    <xf numFmtId="165" fontId="45" fillId="0" borderId="20" xfId="0" applyNumberFormat="1" applyFont="1" applyBorder="1" applyAlignment="1">
      <alignment horizontal="center" vertical="center"/>
    </xf>
    <xf numFmtId="165" fontId="45" fillId="0" borderId="18" xfId="0" applyNumberFormat="1" applyFont="1" applyFill="1" applyBorder="1" applyAlignment="1">
      <alignment horizontal="fill" vertical="center"/>
    </xf>
    <xf numFmtId="165" fontId="45" fillId="0" borderId="23" xfId="0" applyNumberFormat="1" applyFont="1" applyFill="1" applyBorder="1" applyAlignment="1">
      <alignment horizontal="center" vertical="center"/>
    </xf>
    <xf numFmtId="165" fontId="43" fillId="0" borderId="0" xfId="0" applyNumberFormat="1" applyFont="1" applyFill="1" applyBorder="1" applyAlignment="1">
      <alignment horizontal="fill" vertical="center" wrapText="1"/>
    </xf>
    <xf numFmtId="1" fontId="45" fillId="15" borderId="26" xfId="67" applyNumberFormat="1" applyFont="1" applyFill="1" applyBorder="1" applyAlignment="1">
      <alignment horizontal="center"/>
    </xf>
    <xf numFmtId="1" fontId="45" fillId="15" borderId="23" xfId="67" applyNumberFormat="1" applyFont="1" applyFill="1" applyBorder="1" applyAlignment="1">
      <alignment horizontal="center"/>
    </xf>
    <xf numFmtId="1" fontId="45" fillId="0" borderId="19" xfId="67" applyNumberFormat="1" applyFont="1" applyFill="1" applyBorder="1" applyAlignment="1">
      <alignment horizontal="center"/>
    </xf>
    <xf numFmtId="165" fontId="45" fillId="0" borderId="39" xfId="67" applyNumberFormat="1" applyFont="1" applyFill="1" applyBorder="1" applyAlignment="1">
      <alignment horizontal="center"/>
    </xf>
    <xf numFmtId="1" fontId="45" fillId="0" borderId="11" xfId="67" applyNumberFormat="1" applyFont="1" applyFill="1" applyBorder="1" applyAlignment="1">
      <alignment horizontal="center"/>
    </xf>
    <xf numFmtId="165" fontId="45" fillId="0" borderId="37" xfId="67" applyNumberFormat="1" applyFont="1" applyFill="1" applyBorder="1" applyAlignment="1">
      <alignment horizontal="center"/>
    </xf>
    <xf numFmtId="165" fontId="16" fillId="0" borderId="0" xfId="0" applyNumberFormat="1" applyFont="1"/>
    <xf numFmtId="0" fontId="16" fillId="0" borderId="0" xfId="68"/>
    <xf numFmtId="0" fontId="45" fillId="0" borderId="0" xfId="68" applyFont="1" applyFill="1" applyBorder="1" applyAlignment="1">
      <alignment horizontal="center" vertical="center"/>
    </xf>
    <xf numFmtId="1" fontId="16" fillId="0" borderId="0" xfId="68" applyNumberFormat="1"/>
    <xf numFmtId="165" fontId="16" fillId="0" borderId="0" xfId="68" applyNumberFormat="1"/>
    <xf numFmtId="165" fontId="54" fillId="0" borderId="0" xfId="68" applyNumberFormat="1" applyFont="1"/>
    <xf numFmtId="0" fontId="18" fillId="0" borderId="0" xfId="68" applyFont="1" applyAlignment="1">
      <alignment horizontal="left"/>
    </xf>
    <xf numFmtId="0" fontId="18" fillId="0" borderId="0" xfId="68" applyFont="1" applyAlignment="1">
      <alignment horizontal="center"/>
    </xf>
    <xf numFmtId="0" fontId="17" fillId="0" borderId="0" xfId="68" applyFont="1" applyAlignment="1">
      <alignment horizontal="center"/>
    </xf>
    <xf numFmtId="165" fontId="51" fillId="0" borderId="0" xfId="68" applyNumberFormat="1" applyFont="1" applyFill="1" applyAlignment="1">
      <alignment horizontal="center" vertical="center"/>
    </xf>
    <xf numFmtId="0" fontId="50" fillId="0" borderId="0" xfId="69" applyFont="1" applyFill="1" applyAlignment="1">
      <alignment horizontal="center"/>
    </xf>
    <xf numFmtId="0" fontId="23" fillId="0" borderId="11" xfId="56" applyNumberFormat="1" applyFont="1" applyFill="1" applyBorder="1" applyAlignment="1">
      <alignment horizontal="left" vertical="center" wrapText="1"/>
    </xf>
    <xf numFmtId="0" fontId="16" fillId="0" borderId="0" xfId="54" applyFont="1"/>
    <xf numFmtId="0" fontId="16" fillId="0" borderId="0" xfId="54"/>
    <xf numFmtId="165" fontId="16" fillId="0" borderId="0" xfId="54" applyNumberFormat="1" applyFont="1"/>
    <xf numFmtId="166" fontId="23" fillId="0" borderId="11" xfId="56" applyNumberFormat="1" applyFont="1" applyFill="1" applyBorder="1" applyAlignment="1">
      <alignment horizontal="left" vertical="center" wrapText="1"/>
    </xf>
    <xf numFmtId="0" fontId="23" fillId="0" borderId="11" xfId="56" applyFont="1" applyFill="1" applyBorder="1" applyAlignment="1">
      <alignment horizontal="left" vertical="center" wrapText="1"/>
    </xf>
    <xf numFmtId="0" fontId="24" fillId="0" borderId="0" xfId="54" applyFont="1" applyAlignment="1">
      <alignment horizontal="center"/>
    </xf>
    <xf numFmtId="0" fontId="16" fillId="0" borderId="0" xfId="54" applyFont="1" applyAlignment="1">
      <alignment vertical="center"/>
    </xf>
    <xf numFmtId="0" fontId="16" fillId="0" borderId="0" xfId="54" applyAlignment="1">
      <alignment vertical="center"/>
    </xf>
    <xf numFmtId="165" fontId="15" fillId="0" borderId="0" xfId="68" applyNumberFormat="1" applyFont="1" applyFill="1" applyAlignment="1">
      <alignment horizontal="center" vertical="center"/>
    </xf>
    <xf numFmtId="165" fontId="51" fillId="20" borderId="21" xfId="68" applyNumberFormat="1" applyFont="1" applyFill="1" applyBorder="1" applyAlignment="1">
      <alignment horizontal="left" vertical="center"/>
    </xf>
    <xf numFmtId="165" fontId="55" fillId="20" borderId="21" xfId="68" applyNumberFormat="1" applyFont="1" applyFill="1" applyBorder="1" applyAlignment="1">
      <alignment horizontal="center" vertical="center"/>
    </xf>
    <xf numFmtId="165" fontId="22" fillId="20" borderId="21" xfId="68" applyNumberFormat="1" applyFont="1" applyFill="1" applyBorder="1" applyAlignment="1">
      <alignment horizontal="center" vertical="center"/>
    </xf>
    <xf numFmtId="165" fontId="22" fillId="20" borderId="22" xfId="68" applyNumberFormat="1" applyFont="1" applyFill="1" applyBorder="1" applyAlignment="1">
      <alignment horizontal="center" vertical="center"/>
    </xf>
    <xf numFmtId="165" fontId="55" fillId="20" borderId="34" xfId="68" applyNumberFormat="1" applyFont="1" applyFill="1" applyBorder="1" applyAlignment="1">
      <alignment horizontal="center" vertical="center"/>
    </xf>
    <xf numFmtId="1" fontId="55" fillId="20" borderId="21" xfId="68" applyNumberFormat="1" applyFont="1" applyFill="1" applyBorder="1" applyAlignment="1">
      <alignment horizontal="center" vertical="center"/>
    </xf>
    <xf numFmtId="1" fontId="55" fillId="20" borderId="41" xfId="68" applyNumberFormat="1" applyFont="1" applyFill="1" applyBorder="1" applyAlignment="1">
      <alignment horizontal="center" vertical="center"/>
    </xf>
    <xf numFmtId="2" fontId="55" fillId="20" borderId="21" xfId="68" applyNumberFormat="1" applyFont="1" applyFill="1" applyBorder="1" applyAlignment="1">
      <alignment horizontal="center" vertical="center"/>
    </xf>
    <xf numFmtId="165" fontId="55" fillId="20" borderId="41" xfId="68" applyNumberFormat="1" applyFont="1" applyFill="1" applyBorder="1" applyAlignment="1">
      <alignment horizontal="center" vertical="center"/>
    </xf>
    <xf numFmtId="1" fontId="55" fillId="20" borderId="34" xfId="68" applyNumberFormat="1" applyFont="1" applyFill="1" applyBorder="1" applyAlignment="1">
      <alignment horizontal="center" vertical="center"/>
    </xf>
    <xf numFmtId="0" fontId="53" fillId="0" borderId="16" xfId="69" applyFont="1" applyFill="1" applyBorder="1" applyAlignment="1">
      <alignment horizontal="left"/>
    </xf>
    <xf numFmtId="0" fontId="52" fillId="0" borderId="16" xfId="69" applyFont="1" applyFill="1" applyBorder="1" applyAlignment="1">
      <alignment horizontal="left"/>
    </xf>
    <xf numFmtId="165" fontId="53" fillId="0" borderId="16" xfId="69" applyNumberFormat="1" applyFont="1" applyFill="1" applyBorder="1" applyAlignment="1">
      <alignment horizontal="center"/>
    </xf>
    <xf numFmtId="0" fontId="53" fillId="0" borderId="16" xfId="69" applyFont="1" applyFill="1" applyBorder="1" applyAlignment="1">
      <alignment horizontal="center"/>
    </xf>
    <xf numFmtId="1" fontId="53" fillId="0" borderId="16" xfId="69" applyNumberFormat="1" applyFont="1" applyFill="1" applyBorder="1" applyAlignment="1">
      <alignment horizontal="center"/>
    </xf>
    <xf numFmtId="2" fontId="53" fillId="0" borderId="16" xfId="69" applyNumberFormat="1" applyFont="1" applyFill="1" applyBorder="1" applyAlignment="1">
      <alignment horizontal="center"/>
    </xf>
    <xf numFmtId="165" fontId="45" fillId="0" borderId="16" xfId="65" applyNumberFormat="1" applyFont="1" applyFill="1" applyBorder="1" applyAlignment="1">
      <alignment horizontal="center" vertical="center"/>
    </xf>
    <xf numFmtId="167" fontId="58" fillId="0" borderId="0" xfId="80" applyAlignment="1">
      <alignment horizontal="center"/>
    </xf>
    <xf numFmtId="167" fontId="19" fillId="0" borderId="0" xfId="80" applyFont="1" applyFill="1" applyBorder="1" applyAlignment="1" applyProtection="1">
      <alignment horizontal="center"/>
    </xf>
    <xf numFmtId="167" fontId="58" fillId="0" borderId="0" xfId="80"/>
    <xf numFmtId="167" fontId="19" fillId="0" borderId="0" xfId="80" applyFont="1" applyFill="1" applyAlignment="1" applyProtection="1">
      <alignment horizontal="center"/>
    </xf>
    <xf numFmtId="167" fontId="19" fillId="0" borderId="0" xfId="80" applyFont="1" applyFill="1" applyAlignment="1">
      <alignment horizontal="center"/>
    </xf>
    <xf numFmtId="167" fontId="18" fillId="0" borderId="49" xfId="80" applyFont="1" applyBorder="1" applyAlignment="1">
      <alignment horizontal="center"/>
    </xf>
    <xf numFmtId="167" fontId="18" fillId="0" borderId="49" xfId="80" applyFont="1" applyFill="1" applyBorder="1" applyAlignment="1">
      <alignment horizontal="center"/>
    </xf>
    <xf numFmtId="167" fontId="19" fillId="0" borderId="16" xfId="80" applyFont="1" applyBorder="1" applyAlignment="1" applyProtection="1">
      <alignment horizontal="left"/>
    </xf>
    <xf numFmtId="167" fontId="19" fillId="0" borderId="16" xfId="80" applyFont="1" applyFill="1" applyBorder="1" applyAlignment="1" applyProtection="1">
      <alignment vertical="center"/>
    </xf>
    <xf numFmtId="167" fontId="19" fillId="0" borderId="0" xfId="80" applyFont="1" applyBorder="1" applyAlignment="1" applyProtection="1">
      <alignment horizontal="left"/>
    </xf>
    <xf numFmtId="167" fontId="19" fillId="0" borderId="0" xfId="80" applyFont="1" applyBorder="1" applyAlignment="1">
      <alignment horizontal="center"/>
    </xf>
    <xf numFmtId="167" fontId="19" fillId="0" borderId="0" xfId="80" applyFont="1" applyBorder="1" applyAlignment="1" applyProtection="1">
      <alignment horizontal="center"/>
    </xf>
    <xf numFmtId="167" fontId="19" fillId="0" borderId="0" xfId="80" applyFont="1" applyFill="1" applyBorder="1" applyAlignment="1">
      <alignment horizontal="center"/>
    </xf>
    <xf numFmtId="167" fontId="18" fillId="0" borderId="0" xfId="80" applyFont="1" applyAlignment="1" applyProtection="1">
      <alignment horizontal="left"/>
    </xf>
    <xf numFmtId="49" fontId="60" fillId="0" borderId="0" xfId="80" applyNumberFormat="1" applyFont="1" applyFill="1" applyBorder="1" applyAlignment="1" applyProtection="1">
      <alignment horizontal="center"/>
    </xf>
    <xf numFmtId="49" fontId="18" fillId="21" borderId="0" xfId="80" applyNumberFormat="1" applyFont="1" applyFill="1" applyBorder="1" applyAlignment="1" applyProtection="1">
      <alignment horizontal="center"/>
    </xf>
    <xf numFmtId="49" fontId="18" fillId="22" borderId="0" xfId="80" applyNumberFormat="1" applyFont="1" applyFill="1" applyBorder="1" applyAlignment="1" applyProtection="1">
      <alignment horizontal="center"/>
    </xf>
    <xf numFmtId="49" fontId="18" fillId="22" borderId="0" xfId="80" applyNumberFormat="1" applyFont="1" applyFill="1" applyBorder="1" applyAlignment="1">
      <alignment horizontal="center"/>
    </xf>
    <xf numFmtId="49" fontId="18" fillId="0" borderId="0" xfId="80" applyNumberFormat="1" applyFont="1" applyBorder="1" applyAlignment="1" applyProtection="1">
      <alignment horizontal="center"/>
    </xf>
    <xf numFmtId="49" fontId="18" fillId="23" borderId="0" xfId="80" applyNumberFormat="1" applyFont="1" applyFill="1" applyBorder="1" applyAlignment="1" applyProtection="1">
      <alignment horizontal="center"/>
    </xf>
    <xf numFmtId="49" fontId="18" fillId="24" borderId="0" xfId="80" applyNumberFormat="1" applyFont="1" applyFill="1" applyBorder="1" applyAlignment="1" applyProtection="1">
      <alignment horizontal="center"/>
    </xf>
    <xf numFmtId="167" fontId="58" fillId="0" borderId="0" xfId="80" applyFill="1" applyAlignment="1">
      <alignment horizontal="center"/>
    </xf>
    <xf numFmtId="167" fontId="18" fillId="0" borderId="0" xfId="80" applyFont="1" applyFill="1" applyAlignment="1" applyProtection="1">
      <alignment horizontal="left"/>
    </xf>
    <xf numFmtId="167" fontId="60" fillId="0" borderId="0" xfId="80" applyFont="1" applyFill="1" applyAlignment="1" applyProtection="1">
      <alignment horizontal="center"/>
    </xf>
    <xf numFmtId="49" fontId="18" fillId="0" borderId="0" xfId="80" applyNumberFormat="1" applyFont="1" applyFill="1" applyBorder="1" applyAlignment="1" applyProtection="1">
      <alignment horizontal="center"/>
    </xf>
    <xf numFmtId="49" fontId="18" fillId="0" borderId="0" xfId="80" applyNumberFormat="1" applyFont="1" applyFill="1" applyBorder="1" applyAlignment="1">
      <alignment horizontal="center"/>
    </xf>
    <xf numFmtId="167" fontId="58" fillId="0" borderId="0" xfId="80" applyFill="1"/>
    <xf numFmtId="167" fontId="18" fillId="0" borderId="0" xfId="80" applyFont="1" applyBorder="1" applyAlignment="1">
      <alignment horizontal="center"/>
    </xf>
    <xf numFmtId="167" fontId="60" fillId="0" borderId="0" xfId="80" applyFont="1" applyAlignment="1" applyProtection="1">
      <alignment horizontal="center"/>
    </xf>
    <xf numFmtId="167" fontId="19" fillId="0" borderId="0" xfId="80" applyFont="1" applyAlignment="1" applyProtection="1">
      <alignment horizontal="left"/>
    </xf>
    <xf numFmtId="49" fontId="18" fillId="0" borderId="0" xfId="80" applyNumberFormat="1" applyFont="1" applyBorder="1" applyAlignment="1">
      <alignment horizontal="center"/>
    </xf>
    <xf numFmtId="167" fontId="58" fillId="0" borderId="0" xfId="80" applyAlignment="1" applyProtection="1">
      <alignment horizontal="center"/>
    </xf>
    <xf numFmtId="167" fontId="58" fillId="0" borderId="0" xfId="80" applyFill="1" applyAlignment="1" applyProtection="1">
      <alignment horizontal="center"/>
    </xf>
    <xf numFmtId="167" fontId="18" fillId="0" borderId="0" xfId="80" applyFont="1" applyBorder="1" applyAlignment="1" applyProtection="1">
      <alignment horizontal="left"/>
    </xf>
    <xf numFmtId="167" fontId="18" fillId="0" borderId="0" xfId="80" applyFont="1" applyBorder="1"/>
    <xf numFmtId="167" fontId="18" fillId="0" borderId="0" xfId="80" applyFont="1" applyFill="1" applyBorder="1"/>
    <xf numFmtId="167" fontId="15" fillId="0" borderId="0" xfId="80" applyFont="1" applyBorder="1" applyAlignment="1" applyProtection="1">
      <alignment horizontal="left"/>
    </xf>
    <xf numFmtId="167" fontId="16" fillId="0" borderId="0" xfId="80" applyFont="1" applyBorder="1"/>
    <xf numFmtId="167" fontId="16" fillId="0" borderId="0" xfId="80" applyFont="1" applyAlignment="1" applyProtection="1">
      <alignment horizontal="left"/>
    </xf>
    <xf numFmtId="167" fontId="18" fillId="0" borderId="0" xfId="80" applyFont="1"/>
    <xf numFmtId="167" fontId="16" fillId="0" borderId="0" xfId="80" applyFont="1"/>
    <xf numFmtId="167" fontId="18" fillId="0" borderId="0" xfId="80" applyFont="1" applyAlignment="1">
      <alignment horizontal="center"/>
    </xf>
    <xf numFmtId="167" fontId="18" fillId="0" borderId="0" xfId="80" applyFont="1" applyFill="1"/>
    <xf numFmtId="0" fontId="16" fillId="0" borderId="0" xfId="0" applyFont="1" applyAlignment="1" applyProtection="1">
      <alignment horizontal="left" vertical="top"/>
    </xf>
    <xf numFmtId="165" fontId="53" fillId="18" borderId="11" xfId="67" applyNumberFormat="1" applyFont="1" applyFill="1" applyBorder="1" applyAlignment="1">
      <alignment horizontal="center"/>
    </xf>
    <xf numFmtId="165" fontId="53" fillId="17" borderId="19" xfId="67" applyNumberFormat="1" applyFont="1" applyFill="1" applyBorder="1" applyAlignment="1">
      <alignment horizontal="center"/>
    </xf>
    <xf numFmtId="165" fontId="53" fillId="17" borderId="11" xfId="67" applyNumberFormat="1" applyFont="1" applyFill="1" applyBorder="1" applyAlignment="1">
      <alignment horizontal="center"/>
    </xf>
    <xf numFmtId="0" fontId="53" fillId="17" borderId="19" xfId="67" applyFont="1" applyFill="1" applyBorder="1" applyAlignment="1">
      <alignment horizontal="center"/>
    </xf>
    <xf numFmtId="1" fontId="53" fillId="17" borderId="37" xfId="67" applyNumberFormat="1" applyFont="1" applyFill="1" applyBorder="1" applyAlignment="1">
      <alignment horizontal="center"/>
    </xf>
    <xf numFmtId="165" fontId="53" fillId="17" borderId="30" xfId="67" applyNumberFormat="1" applyFont="1" applyFill="1" applyBorder="1" applyAlignment="1">
      <alignment horizontal="center"/>
    </xf>
    <xf numFmtId="1" fontId="53" fillId="17" borderId="30" xfId="67" applyNumberFormat="1" applyFont="1" applyFill="1" applyBorder="1" applyAlignment="1">
      <alignment horizontal="center"/>
    </xf>
    <xf numFmtId="1" fontId="53" fillId="17" borderId="11" xfId="67" applyNumberFormat="1" applyFont="1" applyFill="1" applyBorder="1" applyAlignment="1">
      <alignment horizontal="center"/>
    </xf>
    <xf numFmtId="165" fontId="53" fillId="16" borderId="30" xfId="67" applyNumberFormat="1" applyFont="1" applyFill="1" applyBorder="1" applyAlignment="1">
      <alignment horizontal="center"/>
    </xf>
    <xf numFmtId="165" fontId="53" fillId="16" borderId="11" xfId="67" applyNumberFormat="1" applyFont="1" applyFill="1" applyBorder="1" applyAlignment="1">
      <alignment horizontal="center"/>
    </xf>
    <xf numFmtId="0" fontId="7" fillId="0" borderId="51" xfId="81" applyFill="1" applyBorder="1"/>
    <xf numFmtId="0" fontId="7" fillId="0" borderId="0" xfId="81" applyFont="1"/>
    <xf numFmtId="0" fontId="7" fillId="0" borderId="0" xfId="81"/>
    <xf numFmtId="0" fontId="7" fillId="0" borderId="15" xfId="81" applyBorder="1" applyAlignment="1">
      <alignment horizontal="center"/>
    </xf>
    <xf numFmtId="0" fontId="7" fillId="0" borderId="25" xfId="81" applyBorder="1" applyAlignment="1">
      <alignment horizontal="center"/>
    </xf>
    <xf numFmtId="0" fontId="7" fillId="0" borderId="31" xfId="81" applyBorder="1" applyAlignment="1">
      <alignment horizontal="center"/>
    </xf>
    <xf numFmtId="0" fontId="65" fillId="0" borderId="51" xfId="81" applyFont="1" applyBorder="1"/>
    <xf numFmtId="165" fontId="57" fillId="0" borderId="0" xfId="81" applyNumberFormat="1" applyFont="1" applyBorder="1" applyAlignment="1">
      <alignment horizontal="center" vertical="center"/>
    </xf>
    <xf numFmtId="165" fontId="57" fillId="0" borderId="0" xfId="81" applyNumberFormat="1" applyFont="1" applyFill="1" applyBorder="1" applyAlignment="1">
      <alignment horizontal="center" vertical="center"/>
    </xf>
    <xf numFmtId="0" fontId="57" fillId="0" borderId="57" xfId="81" applyFont="1" applyBorder="1" applyAlignment="1">
      <alignment horizontal="center" vertical="center"/>
    </xf>
    <xf numFmtId="1" fontId="57" fillId="0" borderId="0" xfId="81" applyNumberFormat="1" applyFont="1" applyFill="1" applyBorder="1" applyAlignment="1">
      <alignment horizontal="center" vertical="center"/>
    </xf>
    <xf numFmtId="165" fontId="57" fillId="0" borderId="58" xfId="82" applyNumberFormat="1" applyFont="1" applyFill="1" applyBorder="1" applyAlignment="1">
      <alignment horizontal="center"/>
    </xf>
    <xf numFmtId="2" fontId="57" fillId="0" borderId="57" xfId="81" applyNumberFormat="1" applyFont="1" applyBorder="1" applyAlignment="1">
      <alignment horizontal="center" vertical="center"/>
    </xf>
    <xf numFmtId="2" fontId="57" fillId="0" borderId="0" xfId="81" applyNumberFormat="1" applyFont="1" applyFill="1" applyBorder="1" applyAlignment="1">
      <alignment horizontal="center" vertical="center"/>
    </xf>
    <xf numFmtId="165" fontId="57" fillId="0" borderId="57" xfId="81" applyNumberFormat="1" applyFont="1" applyBorder="1" applyAlignment="1">
      <alignment horizontal="center" vertical="center"/>
    </xf>
    <xf numFmtId="165" fontId="57" fillId="0" borderId="58" xfId="81" applyNumberFormat="1" applyFont="1" applyBorder="1" applyAlignment="1">
      <alignment horizontal="center" vertical="center"/>
    </xf>
    <xf numFmtId="1" fontId="57" fillId="0" borderId="57" xfId="81" applyNumberFormat="1" applyFont="1" applyBorder="1" applyAlignment="1">
      <alignment horizontal="center" vertical="center"/>
    </xf>
    <xf numFmtId="168" fontId="7" fillId="0" borderId="12" xfId="81" applyNumberFormat="1" applyBorder="1" applyProtection="1"/>
    <xf numFmtId="168" fontId="7" fillId="0" borderId="0" xfId="81" applyNumberFormat="1" applyProtection="1"/>
    <xf numFmtId="168" fontId="7" fillId="0" borderId="57" xfId="81" applyNumberFormat="1" applyBorder="1" applyProtection="1"/>
    <xf numFmtId="169" fontId="7" fillId="0" borderId="57" xfId="81" applyNumberFormat="1" applyBorder="1" applyProtection="1"/>
    <xf numFmtId="169" fontId="7" fillId="0" borderId="0" xfId="81" applyNumberFormat="1" applyProtection="1"/>
    <xf numFmtId="165" fontId="57" fillId="0" borderId="12" xfId="81" applyNumberFormat="1" applyFont="1" applyBorder="1" applyAlignment="1">
      <alignment horizontal="center" vertical="center"/>
    </xf>
    <xf numFmtId="0" fontId="65" fillId="0" borderId="56" xfId="81" applyFont="1" applyFill="1" applyBorder="1"/>
    <xf numFmtId="165" fontId="65" fillId="0" borderId="10" xfId="81" applyNumberFormat="1" applyFont="1" applyBorder="1" applyAlignment="1">
      <alignment horizontal="center"/>
    </xf>
    <xf numFmtId="1" fontId="65" fillId="0" borderId="59" xfId="81" applyNumberFormat="1" applyFont="1" applyBorder="1" applyAlignment="1">
      <alignment horizontal="center"/>
    </xf>
    <xf numFmtId="1" fontId="65" fillId="0" borderId="10" xfId="81" applyNumberFormat="1" applyFont="1" applyBorder="1" applyAlignment="1">
      <alignment horizontal="center"/>
    </xf>
    <xf numFmtId="165" fontId="65" fillId="0" borderId="60" xfId="81" applyNumberFormat="1" applyFont="1" applyBorder="1" applyAlignment="1">
      <alignment horizontal="center"/>
    </xf>
    <xf numFmtId="2" fontId="65" fillId="0" borderId="59" xfId="81" applyNumberFormat="1" applyFont="1" applyBorder="1" applyAlignment="1">
      <alignment horizontal="center"/>
    </xf>
    <xf numFmtId="2" fontId="65" fillId="0" borderId="10" xfId="81" applyNumberFormat="1" applyFont="1" applyBorder="1" applyAlignment="1">
      <alignment horizontal="center"/>
    </xf>
    <xf numFmtId="165" fontId="65" fillId="0" borderId="59" xfId="81" applyNumberFormat="1" applyFont="1" applyBorder="1" applyAlignment="1">
      <alignment horizontal="center"/>
    </xf>
    <xf numFmtId="1" fontId="65" fillId="0" borderId="60" xfId="81" applyNumberFormat="1" applyFont="1" applyBorder="1" applyAlignment="1">
      <alignment horizontal="center"/>
    </xf>
    <xf numFmtId="0" fontId="57" fillId="0" borderId="0" xfId="81" applyFont="1" applyBorder="1" applyAlignment="1">
      <alignment horizontal="left" vertical="center"/>
    </xf>
    <xf numFmtId="0" fontId="57" fillId="0" borderId="46" xfId="81" applyFont="1" applyBorder="1" applyAlignment="1">
      <alignment horizontal="center" vertical="center"/>
    </xf>
    <xf numFmtId="165" fontId="57" fillId="0" borderId="12" xfId="82" applyNumberFormat="1" applyFont="1" applyFill="1" applyBorder="1" applyAlignment="1">
      <alignment horizontal="center" vertical="center"/>
    </xf>
    <xf numFmtId="2" fontId="57" fillId="0" borderId="46" xfId="81" applyNumberFormat="1" applyFont="1" applyBorder="1" applyAlignment="1">
      <alignment horizontal="center" vertical="center"/>
    </xf>
    <xf numFmtId="165" fontId="57" fillId="0" borderId="46" xfId="81" applyNumberFormat="1" applyFont="1" applyBorder="1" applyAlignment="1">
      <alignment horizontal="center" vertical="center"/>
    </xf>
    <xf numFmtId="1" fontId="57" fillId="0" borderId="46" xfId="81" applyNumberFormat="1" applyFont="1" applyBorder="1" applyAlignment="1">
      <alignment horizontal="center" vertical="center"/>
    </xf>
    <xf numFmtId="168" fontId="7" fillId="0" borderId="46" xfId="81" applyNumberFormat="1" applyBorder="1" applyProtection="1"/>
    <xf numFmtId="169" fontId="7" fillId="0" borderId="46" xfId="81" applyNumberFormat="1" applyBorder="1" applyProtection="1"/>
    <xf numFmtId="0" fontId="57" fillId="0" borderId="49" xfId="81" applyFont="1" applyBorder="1" applyAlignment="1">
      <alignment horizontal="left" vertical="center"/>
    </xf>
    <xf numFmtId="165" fontId="57" fillId="0" borderId="61" xfId="81" applyNumberFormat="1" applyFont="1" applyBorder="1" applyAlignment="1">
      <alignment horizontal="center" vertical="center"/>
    </xf>
    <xf numFmtId="165" fontId="57" fillId="0" borderId="49" xfId="81" applyNumberFormat="1" applyFont="1" applyFill="1" applyBorder="1" applyAlignment="1">
      <alignment horizontal="center" vertical="center"/>
    </xf>
    <xf numFmtId="0" fontId="57" fillId="0" borderId="27" xfId="81" applyFont="1" applyBorder="1" applyAlignment="1">
      <alignment horizontal="center" vertical="center"/>
    </xf>
    <xf numFmtId="1" fontId="57" fillId="0" borderId="49" xfId="81" applyNumberFormat="1" applyFont="1" applyFill="1" applyBorder="1" applyAlignment="1">
      <alignment horizontal="center" vertical="center"/>
    </xf>
    <xf numFmtId="165" fontId="7" fillId="0" borderId="61" xfId="81" applyNumberFormat="1" applyBorder="1" applyAlignment="1" applyProtection="1">
      <alignment horizontal="center"/>
    </xf>
    <xf numFmtId="2" fontId="57" fillId="0" borderId="27" xfId="81" applyNumberFormat="1" applyFont="1" applyBorder="1" applyAlignment="1">
      <alignment horizontal="center" vertical="center"/>
    </xf>
    <xf numFmtId="2" fontId="57" fillId="0" borderId="49" xfId="81" applyNumberFormat="1" applyFont="1" applyFill="1" applyBorder="1" applyAlignment="1">
      <alignment horizontal="center" vertical="center"/>
    </xf>
    <xf numFmtId="165" fontId="57" fillId="0" borderId="27" xfId="81" applyNumberFormat="1" applyFont="1" applyBorder="1" applyAlignment="1">
      <alignment horizontal="center" vertical="center"/>
    </xf>
    <xf numFmtId="1" fontId="57" fillId="0" borderId="27" xfId="81" applyNumberFormat="1" applyFont="1" applyBorder="1" applyAlignment="1">
      <alignment horizontal="center" vertical="center"/>
    </xf>
    <xf numFmtId="168" fontId="7" fillId="0" borderId="61" xfId="81" applyNumberFormat="1" applyBorder="1" applyProtection="1"/>
    <xf numFmtId="168" fontId="7" fillId="0" borderId="49" xfId="81" applyNumberFormat="1" applyBorder="1" applyProtection="1"/>
    <xf numFmtId="168" fontId="7" fillId="0" borderId="27" xfId="81" applyNumberFormat="1" applyBorder="1" applyProtection="1"/>
    <xf numFmtId="169" fontId="7" fillId="0" borderId="27" xfId="81" applyNumberFormat="1" applyBorder="1" applyProtection="1"/>
    <xf numFmtId="169" fontId="7" fillId="0" borderId="49" xfId="81" applyNumberFormat="1" applyBorder="1" applyProtection="1"/>
    <xf numFmtId="165" fontId="57" fillId="0" borderId="0" xfId="82" applyNumberFormat="1" applyFont="1" applyFill="1" applyBorder="1" applyAlignment="1">
      <alignment horizontal="left"/>
    </xf>
    <xf numFmtId="165" fontId="57" fillId="0" borderId="0" xfId="82" applyNumberFormat="1" applyFont="1" applyFill="1" applyBorder="1"/>
    <xf numFmtId="165" fontId="57" fillId="0" borderId="0" xfId="82" applyNumberFormat="1" applyFont="1" applyFill="1" applyBorder="1" applyAlignment="1">
      <alignment horizontal="center" vertical="center"/>
    </xf>
    <xf numFmtId="1" fontId="57" fillId="0" borderId="0" xfId="82" applyNumberFormat="1" applyFont="1" applyFill="1" applyBorder="1" applyAlignment="1">
      <alignment horizontal="center" vertical="center"/>
    </xf>
    <xf numFmtId="2" fontId="57" fillId="0" borderId="0" xfId="82" applyNumberFormat="1" applyFont="1" applyFill="1" applyBorder="1" applyAlignment="1">
      <alignment horizontal="center" vertical="center"/>
    </xf>
    <xf numFmtId="0" fontId="7" fillId="0" borderId="0" xfId="81" applyBorder="1"/>
    <xf numFmtId="0" fontId="7" fillId="0" borderId="38" xfId="81" applyBorder="1" applyAlignment="1">
      <alignment horizontal="center"/>
    </xf>
    <xf numFmtId="0" fontId="7" fillId="0" borderId="14" xfId="81" applyBorder="1" applyAlignment="1">
      <alignment horizontal="center"/>
    </xf>
    <xf numFmtId="0" fontId="57" fillId="0" borderId="0" xfId="81" applyFont="1" applyBorder="1" applyAlignment="1">
      <alignment horizontal="center" vertical="center"/>
    </xf>
    <xf numFmtId="0" fontId="57" fillId="0" borderId="58" xfId="81" applyFont="1" applyBorder="1" applyAlignment="1">
      <alignment horizontal="center" vertical="center"/>
    </xf>
    <xf numFmtId="165" fontId="57" fillId="0" borderId="0" xfId="81" applyNumberFormat="1" applyFont="1" applyAlignment="1">
      <alignment horizontal="center" vertical="center"/>
    </xf>
    <xf numFmtId="2" fontId="57" fillId="0" borderId="0" xfId="81" applyNumberFormat="1" applyFont="1" applyBorder="1" applyAlignment="1">
      <alignment horizontal="center" vertical="center"/>
    </xf>
    <xf numFmtId="1" fontId="57" fillId="0" borderId="0" xfId="81" applyNumberFormat="1" applyFont="1" applyBorder="1" applyAlignment="1">
      <alignment horizontal="center" vertical="center"/>
    </xf>
    <xf numFmtId="0" fontId="65" fillId="0" borderId="58" xfId="81" applyFont="1" applyBorder="1"/>
    <xf numFmtId="0" fontId="65" fillId="0" borderId="0" xfId="81" applyFont="1" applyBorder="1"/>
    <xf numFmtId="0" fontId="65" fillId="0" borderId="47" xfId="81" applyFont="1" applyBorder="1"/>
    <xf numFmtId="0" fontId="65" fillId="0" borderId="46" xfId="81" applyFont="1" applyBorder="1"/>
    <xf numFmtId="0" fontId="65" fillId="0" borderId="59" xfId="81" applyFont="1" applyBorder="1" applyAlignment="1">
      <alignment horizontal="center"/>
    </xf>
    <xf numFmtId="0" fontId="65" fillId="0" borderId="60" xfId="81" applyFont="1" applyBorder="1"/>
    <xf numFmtId="0" fontId="65" fillId="0" borderId="10" xfId="81" applyFont="1" applyBorder="1"/>
    <xf numFmtId="0" fontId="65" fillId="0" borderId="63" xfId="81" applyFont="1" applyBorder="1"/>
    <xf numFmtId="0" fontId="57" fillId="0" borderId="12" xfId="81" applyFont="1" applyBorder="1" applyAlignment="1">
      <alignment horizontal="center" vertical="center"/>
    </xf>
    <xf numFmtId="0" fontId="7" fillId="0" borderId="12" xfId="81" applyFont="1" applyBorder="1"/>
    <xf numFmtId="0" fontId="7" fillId="0" borderId="0" xfId="81" applyFont="1" applyBorder="1"/>
    <xf numFmtId="0" fontId="7" fillId="0" borderId="47" xfId="81" applyFont="1" applyBorder="1"/>
    <xf numFmtId="0" fontId="7" fillId="0" borderId="46" xfId="81" applyFont="1" applyBorder="1"/>
    <xf numFmtId="165" fontId="7" fillId="0" borderId="61" xfId="81" applyNumberFormat="1" applyFont="1" applyBorder="1" applyAlignment="1">
      <alignment horizontal="center"/>
    </xf>
    <xf numFmtId="165" fontId="57" fillId="0" borderId="49" xfId="81" applyNumberFormat="1" applyFont="1" applyBorder="1" applyAlignment="1">
      <alignment horizontal="center" vertical="center"/>
    </xf>
    <xf numFmtId="1" fontId="7" fillId="0" borderId="27" xfId="81" applyNumberFormat="1" applyFont="1" applyBorder="1" applyAlignment="1">
      <alignment horizontal="center"/>
    </xf>
    <xf numFmtId="0" fontId="57" fillId="0" borderId="49" xfId="81" applyFont="1" applyBorder="1" applyAlignment="1">
      <alignment horizontal="center" vertical="center"/>
    </xf>
    <xf numFmtId="165" fontId="7" fillId="0" borderId="49" xfId="81" applyNumberFormat="1" applyFont="1" applyBorder="1" applyAlignment="1">
      <alignment horizontal="center"/>
    </xf>
    <xf numFmtId="0" fontId="7" fillId="0" borderId="27" xfId="81" applyFont="1" applyBorder="1" applyAlignment="1">
      <alignment horizontal="center"/>
    </xf>
    <xf numFmtId="2" fontId="57" fillId="0" borderId="49" xfId="81" applyNumberFormat="1" applyFont="1" applyBorder="1" applyAlignment="1">
      <alignment horizontal="center" vertical="center"/>
    </xf>
    <xf numFmtId="165" fontId="7" fillId="0" borderId="27" xfId="81" applyNumberFormat="1" applyFont="1" applyBorder="1" applyAlignment="1">
      <alignment horizontal="center"/>
    </xf>
    <xf numFmtId="1" fontId="57" fillId="0" borderId="49" xfId="81" applyNumberFormat="1" applyFont="1" applyBorder="1" applyAlignment="1">
      <alignment horizontal="center" vertical="center"/>
    </xf>
    <xf numFmtId="0" fontId="7" fillId="0" borderId="61" xfId="81" applyFont="1" applyBorder="1"/>
    <xf numFmtId="0" fontId="7" fillId="0" borderId="49" xfId="81" applyFont="1" applyBorder="1"/>
    <xf numFmtId="0" fontId="7" fillId="0" borderId="48" xfId="81" applyFont="1" applyBorder="1"/>
    <xf numFmtId="165" fontId="7" fillId="0" borderId="0" xfId="81" applyNumberFormat="1"/>
    <xf numFmtId="1" fontId="7" fillId="0" borderId="0" xfId="81" applyNumberFormat="1"/>
    <xf numFmtId="165" fontId="7" fillId="0" borderId="0" xfId="81" applyNumberFormat="1" applyFont="1" applyAlignment="1">
      <alignment horizontal="center" vertical="center"/>
    </xf>
    <xf numFmtId="165" fontId="57" fillId="0" borderId="0" xfId="81" applyNumberFormat="1" applyFont="1" applyAlignment="1">
      <alignment horizontal="center" vertical="center" wrapText="1"/>
    </xf>
    <xf numFmtId="0" fontId="7" fillId="0" borderId="57" xfId="81" applyFont="1" applyBorder="1" applyAlignment="1">
      <alignment horizontal="center" vertical="center"/>
    </xf>
    <xf numFmtId="0" fontId="57" fillId="0" borderId="0" xfId="81" applyFont="1" applyAlignment="1">
      <alignment horizontal="center" vertical="center"/>
    </xf>
    <xf numFmtId="0" fontId="57" fillId="0" borderId="0" xfId="81" applyFont="1" applyAlignment="1">
      <alignment horizontal="center" vertical="center" wrapText="1"/>
    </xf>
    <xf numFmtId="165" fontId="7" fillId="0" borderId="58" xfId="81" applyNumberFormat="1" applyFont="1" applyBorder="1" applyAlignment="1">
      <alignment horizontal="center" vertical="center"/>
    </xf>
    <xf numFmtId="2" fontId="7" fillId="0" borderId="57" xfId="81" applyNumberFormat="1" applyFont="1" applyBorder="1" applyAlignment="1">
      <alignment horizontal="center" vertical="center"/>
    </xf>
    <xf numFmtId="2" fontId="57" fillId="0" borderId="0" xfId="81" applyNumberFormat="1" applyFont="1" applyAlignment="1">
      <alignment horizontal="center" vertical="center"/>
    </xf>
    <xf numFmtId="2" fontId="57" fillId="0" borderId="0" xfId="81" applyNumberFormat="1" applyFont="1" applyAlignment="1">
      <alignment horizontal="center" vertical="center" wrapText="1"/>
    </xf>
    <xf numFmtId="165" fontId="7" fillId="0" borderId="57" xfId="81" applyNumberFormat="1" applyFont="1" applyBorder="1" applyAlignment="1">
      <alignment horizontal="center" vertical="center"/>
    </xf>
    <xf numFmtId="1" fontId="57" fillId="0" borderId="0" xfId="81" applyNumberFormat="1" applyFont="1" applyAlignment="1">
      <alignment horizontal="center" vertical="center"/>
    </xf>
    <xf numFmtId="1" fontId="7" fillId="0" borderId="0" xfId="81" applyNumberFormat="1" applyAlignment="1">
      <alignment horizontal="center" vertical="center"/>
    </xf>
    <xf numFmtId="1" fontId="7" fillId="0" borderId="57" xfId="81" applyNumberFormat="1" applyFont="1" applyBorder="1" applyAlignment="1">
      <alignment horizontal="center" vertical="center"/>
    </xf>
    <xf numFmtId="165" fontId="56" fillId="0" borderId="0" xfId="81" applyNumberFormat="1" applyFont="1" applyBorder="1" applyAlignment="1">
      <alignment horizontal="centerContinuous" wrapText="1"/>
    </xf>
    <xf numFmtId="0" fontId="7" fillId="0" borderId="46" xfId="81" applyFont="1" applyBorder="1" applyAlignment="1">
      <alignment horizontal="center" vertical="center"/>
    </xf>
    <xf numFmtId="1" fontId="56" fillId="0" borderId="0" xfId="81" applyNumberFormat="1" applyFont="1" applyBorder="1" applyAlignment="1">
      <alignment horizontal="center"/>
    </xf>
    <xf numFmtId="165" fontId="7" fillId="0" borderId="12" xfId="81" applyNumberFormat="1" applyFont="1" applyBorder="1" applyAlignment="1">
      <alignment horizontal="center" vertical="center"/>
    </xf>
    <xf numFmtId="2" fontId="7" fillId="0" borderId="46" xfId="81" applyNumberFormat="1" applyFont="1" applyBorder="1" applyAlignment="1">
      <alignment horizontal="center" vertical="center"/>
    </xf>
    <xf numFmtId="2" fontId="56" fillId="0" borderId="0" xfId="81" applyNumberFormat="1" applyFont="1" applyBorder="1" applyAlignment="1">
      <alignment horizontal="centerContinuous" wrapText="1"/>
    </xf>
    <xf numFmtId="165" fontId="7" fillId="0" borderId="46" xfId="81" applyNumberFormat="1" applyFont="1" applyBorder="1" applyAlignment="1">
      <alignment horizontal="center" vertical="center"/>
    </xf>
    <xf numFmtId="165" fontId="56" fillId="0" borderId="0" xfId="81" applyNumberFormat="1" applyFont="1" applyBorder="1" applyAlignment="1">
      <alignment horizontal="center" wrapText="1"/>
    </xf>
    <xf numFmtId="165" fontId="56" fillId="0" borderId="12" xfId="81" applyNumberFormat="1" applyFont="1" applyBorder="1" applyAlignment="1">
      <alignment horizontal="centerContinuous" wrapText="1"/>
    </xf>
    <xf numFmtId="165" fontId="56" fillId="0" borderId="46" xfId="81" applyNumberFormat="1" applyFont="1" applyBorder="1" applyAlignment="1">
      <alignment horizontal="centerContinuous" wrapText="1"/>
    </xf>
    <xf numFmtId="1" fontId="56" fillId="0" borderId="46" xfId="81" applyNumberFormat="1" applyFont="1" applyBorder="1" applyAlignment="1">
      <alignment horizontal="centerContinuous" wrapText="1"/>
    </xf>
    <xf numFmtId="1" fontId="56" fillId="0" borderId="0" xfId="81" applyNumberFormat="1" applyFont="1" applyBorder="1" applyAlignment="1">
      <alignment horizontal="centerContinuous" wrapText="1"/>
    </xf>
    <xf numFmtId="1" fontId="7" fillId="0" borderId="46" xfId="81" applyNumberFormat="1" applyFont="1" applyBorder="1" applyAlignment="1">
      <alignment horizontal="center" vertical="center"/>
    </xf>
    <xf numFmtId="169" fontId="7" fillId="0" borderId="61" xfId="81" applyNumberFormat="1" applyBorder="1" applyProtection="1"/>
    <xf numFmtId="165" fontId="57" fillId="0" borderId="49" xfId="81" applyNumberFormat="1" applyFont="1" applyBorder="1" applyAlignment="1">
      <alignment horizontal="center" vertical="center" wrapText="1"/>
    </xf>
    <xf numFmtId="0" fontId="57" fillId="0" borderId="49" xfId="81" applyFont="1" applyBorder="1" applyAlignment="1">
      <alignment horizontal="center" vertical="center" wrapText="1"/>
    </xf>
    <xf numFmtId="170" fontId="7" fillId="0" borderId="27" xfId="81" applyNumberFormat="1" applyBorder="1" applyProtection="1"/>
    <xf numFmtId="2" fontId="57" fillId="0" borderId="49" xfId="81" applyNumberFormat="1" applyFont="1" applyBorder="1" applyAlignment="1">
      <alignment horizontal="center" vertical="center" wrapText="1"/>
    </xf>
    <xf numFmtId="165" fontId="7" fillId="0" borderId="27" xfId="81" applyNumberFormat="1" applyBorder="1" applyProtection="1"/>
    <xf numFmtId="2" fontId="57" fillId="0" borderId="48" xfId="81" applyNumberFormat="1" applyFont="1" applyBorder="1" applyAlignment="1">
      <alignment horizontal="center" vertical="center"/>
    </xf>
    <xf numFmtId="165" fontId="57" fillId="0" borderId="27" xfId="40" applyNumberFormat="1" applyFont="1" applyFill="1" applyBorder="1" applyAlignment="1">
      <alignment horizontal="center" vertical="center"/>
    </xf>
    <xf numFmtId="1" fontId="7" fillId="0" borderId="49" xfId="81" applyNumberFormat="1" applyBorder="1" applyAlignment="1">
      <alignment horizontal="center" vertical="center"/>
    </xf>
    <xf numFmtId="0" fontId="7" fillId="0" borderId="0" xfId="81" applyAlignment="1">
      <alignment horizontal="center"/>
    </xf>
    <xf numFmtId="1" fontId="51" fillId="20" borderId="21" xfId="68" applyNumberFormat="1" applyFont="1" applyFill="1" applyBorder="1" applyAlignment="1">
      <alignment horizontal="center" vertical="center"/>
    </xf>
    <xf numFmtId="165" fontId="51" fillId="20" borderId="41" xfId="68" applyNumberFormat="1" applyFont="1" applyFill="1" applyBorder="1" applyAlignment="1">
      <alignment horizontal="center" vertical="center"/>
    </xf>
    <xf numFmtId="1" fontId="45" fillId="0" borderId="16" xfId="69" applyNumberFormat="1" applyFont="1" applyFill="1" applyBorder="1" applyAlignment="1">
      <alignment horizontal="center"/>
    </xf>
    <xf numFmtId="165" fontId="45" fillId="0" borderId="16" xfId="69" applyNumberFormat="1" applyFont="1" applyFill="1" applyBorder="1" applyAlignment="1">
      <alignment horizontal="center"/>
    </xf>
    <xf numFmtId="165" fontId="53" fillId="15" borderId="43" xfId="67" applyNumberFormat="1" applyFont="1" applyFill="1" applyBorder="1" applyAlignment="1">
      <alignment horizontal="center"/>
    </xf>
    <xf numFmtId="165" fontId="53" fillId="15" borderId="42" xfId="67" applyNumberFormat="1" applyFont="1" applyFill="1" applyBorder="1" applyAlignment="1">
      <alignment horizontal="center"/>
    </xf>
    <xf numFmtId="165" fontId="53" fillId="0" borderId="39" xfId="67" applyNumberFormat="1" applyFont="1" applyFill="1" applyBorder="1" applyAlignment="1">
      <alignment horizontal="center"/>
    </xf>
    <xf numFmtId="165" fontId="53" fillId="0" borderId="37" xfId="67" applyNumberFormat="1" applyFont="1" applyFill="1" applyBorder="1" applyAlignment="1">
      <alignment horizontal="center"/>
    </xf>
    <xf numFmtId="165" fontId="53" fillId="16" borderId="37" xfId="67" applyNumberFormat="1" applyFont="1" applyFill="1" applyBorder="1" applyAlignment="1">
      <alignment horizontal="center"/>
    </xf>
    <xf numFmtId="0" fontId="51" fillId="25" borderId="19" xfId="82" applyFont="1" applyFill="1" applyBorder="1" applyAlignment="1">
      <alignment horizontal="left" vertical="center"/>
    </xf>
    <xf numFmtId="0" fontId="60" fillId="0" borderId="19" xfId="82" applyFont="1" applyFill="1" applyBorder="1" applyAlignment="1">
      <alignment horizontal="center" vertical="center"/>
    </xf>
    <xf numFmtId="165" fontId="51" fillId="17" borderId="11" xfId="82" applyNumberFormat="1" applyFont="1" applyFill="1" applyBorder="1" applyAlignment="1">
      <alignment horizontal="left" vertical="center"/>
    </xf>
    <xf numFmtId="0" fontId="51" fillId="17" borderId="11" xfId="82" applyFont="1" applyFill="1" applyBorder="1" applyAlignment="1">
      <alignment horizontal="center" vertical="center"/>
    </xf>
    <xf numFmtId="165" fontId="51" fillId="13" borderId="11" xfId="82" applyNumberFormat="1" applyFont="1" applyFill="1" applyBorder="1" applyAlignment="1">
      <alignment horizontal="left" vertical="center"/>
    </xf>
    <xf numFmtId="0" fontId="51" fillId="14" borderId="23" xfId="82" applyFont="1" applyFill="1" applyBorder="1" applyAlignment="1">
      <alignment horizontal="left" vertical="center"/>
    </xf>
    <xf numFmtId="1" fontId="46" fillId="0" borderId="33" xfId="0" applyNumberFormat="1" applyFont="1" applyBorder="1" applyAlignment="1">
      <alignment horizontal="center" vertical="center"/>
    </xf>
    <xf numFmtId="0" fontId="52" fillId="0" borderId="19" xfId="67" applyFont="1" applyFill="1" applyBorder="1" applyAlignment="1">
      <alignment horizontal="left" vertical="center"/>
    </xf>
    <xf numFmtId="0" fontId="52" fillId="0" borderId="27" xfId="67" applyFont="1" applyFill="1" applyBorder="1" applyAlignment="1">
      <alignment horizontal="left" vertical="center"/>
    </xf>
    <xf numFmtId="0" fontId="52" fillId="0" borderId="11" xfId="67" applyFont="1" applyFill="1" applyBorder="1" applyAlignment="1">
      <alignment horizontal="left" vertical="center"/>
    </xf>
    <xf numFmtId="0" fontId="52" fillId="0" borderId="13" xfId="67" applyFont="1" applyFill="1" applyBorder="1" applyAlignment="1">
      <alignment horizontal="left" vertical="center"/>
    </xf>
    <xf numFmtId="165" fontId="45" fillId="15" borderId="43" xfId="67" applyNumberFormat="1" applyFont="1" applyFill="1" applyBorder="1" applyAlignment="1">
      <alignment horizontal="center"/>
    </xf>
    <xf numFmtId="0" fontId="53" fillId="0" borderId="26" xfId="67" applyFont="1" applyFill="1" applyBorder="1" applyAlignment="1">
      <alignment horizontal="center"/>
    </xf>
    <xf numFmtId="0" fontId="53" fillId="0" borderId="26" xfId="67" applyFont="1" applyFill="1" applyBorder="1" applyAlignment="1">
      <alignment horizontal="left"/>
    </xf>
    <xf numFmtId="0" fontId="52" fillId="0" borderId="36" xfId="67" applyFont="1" applyFill="1" applyBorder="1" applyAlignment="1">
      <alignment horizontal="left"/>
    </xf>
    <xf numFmtId="165" fontId="53" fillId="0" borderId="26" xfId="67" applyNumberFormat="1" applyFont="1" applyFill="1" applyBorder="1" applyAlignment="1">
      <alignment horizontal="center"/>
    </xf>
    <xf numFmtId="165" fontId="53" fillId="0" borderId="13" xfId="67" applyNumberFormat="1" applyFont="1" applyFill="1" applyBorder="1" applyAlignment="1">
      <alignment horizontal="center"/>
    </xf>
    <xf numFmtId="165" fontId="53" fillId="0" borderId="36" xfId="67" applyNumberFormat="1" applyFont="1" applyFill="1" applyBorder="1" applyAlignment="1">
      <alignment horizontal="center"/>
    </xf>
    <xf numFmtId="2" fontId="53" fillId="0" borderId="26" xfId="67" applyNumberFormat="1" applyFont="1" applyFill="1" applyBorder="1" applyAlignment="1">
      <alignment horizontal="center"/>
    </xf>
    <xf numFmtId="165" fontId="53" fillId="0" borderId="43" xfId="67" applyNumberFormat="1" applyFont="1" applyFill="1" applyBorder="1" applyAlignment="1">
      <alignment horizontal="center"/>
    </xf>
    <xf numFmtId="1" fontId="45" fillId="0" borderId="26" xfId="67" applyNumberFormat="1" applyFont="1" applyFill="1" applyBorder="1" applyAlignment="1">
      <alignment horizontal="center"/>
    </xf>
    <xf numFmtId="1" fontId="53" fillId="0" borderId="36" xfId="67" applyNumberFormat="1" applyFont="1" applyFill="1" applyBorder="1" applyAlignment="1">
      <alignment horizontal="center"/>
    </xf>
    <xf numFmtId="15" fontId="69" fillId="0" borderId="26" xfId="67" applyNumberFormat="1" applyFont="1" applyFill="1" applyBorder="1" applyAlignment="1">
      <alignment horizontal="left"/>
    </xf>
    <xf numFmtId="0" fontId="69" fillId="0" borderId="26" xfId="67" applyFont="1" applyFill="1" applyBorder="1" applyAlignment="1">
      <alignment horizontal="left"/>
    </xf>
    <xf numFmtId="0" fontId="69" fillId="0" borderId="29" xfId="67" applyFont="1" applyFill="1" applyBorder="1" applyAlignment="1">
      <alignment horizontal="left"/>
    </xf>
    <xf numFmtId="15" fontId="69" fillId="0" borderId="11" xfId="67" applyNumberFormat="1" applyFont="1" applyFill="1" applyBorder="1" applyAlignment="1">
      <alignment horizontal="left"/>
    </xf>
    <xf numFmtId="0" fontId="69" fillId="0" borderId="11" xfId="67" applyFont="1" applyFill="1" applyBorder="1" applyAlignment="1">
      <alignment horizontal="left"/>
    </xf>
    <xf numFmtId="0" fontId="69" fillId="0" borderId="13" xfId="67" applyFont="1" applyFill="1" applyBorder="1" applyAlignment="1">
      <alignment horizontal="left"/>
    </xf>
    <xf numFmtId="1" fontId="69" fillId="0" borderId="16" xfId="69" applyNumberFormat="1" applyFont="1" applyFill="1" applyBorder="1" applyAlignment="1">
      <alignment horizontal="center" vertical="center"/>
    </xf>
    <xf numFmtId="3" fontId="48" fillId="0" borderId="11" xfId="70" applyNumberFormat="1" applyFont="1" applyFill="1" applyBorder="1" applyAlignment="1">
      <alignment horizontal="center"/>
    </xf>
    <xf numFmtId="0" fontId="48" fillId="0" borderId="11" xfId="70" applyFont="1" applyFill="1" applyBorder="1" applyAlignment="1">
      <alignment horizontal="center"/>
    </xf>
    <xf numFmtId="0" fontId="48" fillId="0" borderId="11" xfId="54" applyFont="1" applyFill="1" applyBorder="1" applyAlignment="1">
      <alignment horizontal="center"/>
    </xf>
    <xf numFmtId="0" fontId="48" fillId="0" borderId="11" xfId="54" applyFont="1" applyFill="1" applyBorder="1" applyAlignment="1">
      <alignment horizontal="center" vertical="center"/>
    </xf>
    <xf numFmtId="165" fontId="48" fillId="0" borderId="11" xfId="70" applyNumberFormat="1" applyFont="1" applyFill="1" applyBorder="1" applyAlignment="1">
      <alignment horizontal="center"/>
    </xf>
    <xf numFmtId="0" fontId="23" fillId="0" borderId="11" xfId="71" applyFont="1" applyFill="1" applyBorder="1" applyAlignment="1">
      <alignment horizontal="center"/>
    </xf>
    <xf numFmtId="0" fontId="23" fillId="0" borderId="11" xfId="54" applyFont="1" applyFill="1" applyBorder="1" applyAlignment="1">
      <alignment horizontal="center"/>
    </xf>
    <xf numFmtId="2" fontId="48" fillId="0" borderId="11" xfId="54" applyNumberFormat="1" applyFont="1" applyFill="1" applyBorder="1" applyAlignment="1">
      <alignment horizontal="center"/>
    </xf>
    <xf numFmtId="4" fontId="48" fillId="0" borderId="11" xfId="70" applyNumberFormat="1" applyFont="1" applyFill="1" applyBorder="1" applyAlignment="1">
      <alignment horizontal="center"/>
    </xf>
    <xf numFmtId="165" fontId="23" fillId="0" borderId="11" xfId="71" applyNumberFormat="1" applyFont="1" applyFill="1" applyBorder="1" applyAlignment="1">
      <alignment horizontal="center"/>
    </xf>
    <xf numFmtId="165" fontId="48" fillId="0" borderId="11" xfId="54" applyNumberFormat="1" applyFont="1" applyFill="1" applyBorder="1" applyAlignment="1">
      <alignment horizontal="center"/>
    </xf>
    <xf numFmtId="3" fontId="18" fillId="0" borderId="11" xfId="70" applyNumberFormat="1" applyFont="1" applyFill="1" applyBorder="1" applyAlignment="1">
      <alignment horizontal="center"/>
    </xf>
    <xf numFmtId="0" fontId="18" fillId="0" borderId="11" xfId="70" applyFont="1" applyFill="1" applyBorder="1" applyAlignment="1">
      <alignment horizontal="center"/>
    </xf>
    <xf numFmtId="0" fontId="18" fillId="0" borderId="11" xfId="56" applyFont="1" applyFill="1" applyBorder="1"/>
    <xf numFmtId="0" fontId="16" fillId="0" borderId="11" xfId="54" applyFill="1" applyBorder="1"/>
    <xf numFmtId="0" fontId="16" fillId="0" borderId="11" xfId="54" applyFont="1" applyFill="1" applyBorder="1" applyAlignment="1">
      <alignment vertical="center"/>
    </xf>
    <xf numFmtId="165" fontId="18" fillId="0" borderId="11" xfId="54" applyNumberFormat="1" applyFont="1" applyFill="1" applyBorder="1" applyAlignment="1">
      <alignment horizontal="center"/>
    </xf>
    <xf numFmtId="0" fontId="16" fillId="0" borderId="11" xfId="54" applyFont="1" applyFill="1" applyBorder="1"/>
    <xf numFmtId="0" fontId="23" fillId="0" borderId="11" xfId="54" applyFont="1" applyFill="1" applyBorder="1"/>
    <xf numFmtId="0" fontId="16" fillId="0" borderId="11" xfId="54" applyFill="1" applyBorder="1" applyAlignment="1">
      <alignment horizontal="center"/>
    </xf>
    <xf numFmtId="165" fontId="53" fillId="0" borderId="49" xfId="67" applyNumberFormat="1" applyFont="1" applyFill="1" applyBorder="1" applyAlignment="1">
      <alignment horizontal="center"/>
    </xf>
    <xf numFmtId="165" fontId="53" fillId="0" borderId="16" xfId="67" applyNumberFormat="1" applyFont="1" applyFill="1" applyBorder="1" applyAlignment="1">
      <alignment horizontal="center"/>
    </xf>
    <xf numFmtId="0" fontId="18" fillId="0" borderId="0" xfId="82" applyFont="1" applyBorder="1" applyAlignment="1">
      <alignment horizontal="center" vertical="center"/>
    </xf>
    <xf numFmtId="2" fontId="19" fillId="15" borderId="31" xfId="0" applyNumberFormat="1" applyFont="1" applyFill="1" applyBorder="1" applyAlignment="1">
      <alignment horizontal="center" wrapText="1"/>
    </xf>
    <xf numFmtId="2" fontId="19" fillId="15" borderId="15" xfId="0" applyNumberFormat="1" applyFont="1" applyFill="1" applyBorder="1" applyAlignment="1">
      <alignment horizontal="center" wrapText="1"/>
    </xf>
    <xf numFmtId="2" fontId="19" fillId="15" borderId="38" xfId="0" applyNumberFormat="1" applyFont="1" applyFill="1" applyBorder="1" applyAlignment="1">
      <alignment horizontal="center" wrapText="1"/>
    </xf>
    <xf numFmtId="2" fontId="60" fillId="15" borderId="31" xfId="0" applyNumberFormat="1" applyFont="1" applyFill="1" applyBorder="1" applyAlignment="1">
      <alignment horizontal="center" wrapText="1"/>
    </xf>
    <xf numFmtId="2" fontId="60" fillId="15" borderId="15" xfId="0" applyNumberFormat="1" applyFont="1" applyFill="1" applyBorder="1" applyAlignment="1">
      <alignment horizontal="center" wrapText="1"/>
    </xf>
    <xf numFmtId="2" fontId="60" fillId="15" borderId="14" xfId="0" applyNumberFormat="1" applyFont="1" applyFill="1" applyBorder="1" applyAlignment="1">
      <alignment horizontal="center" wrapText="1"/>
    </xf>
    <xf numFmtId="165" fontId="60" fillId="15" borderId="15" xfId="0" applyNumberFormat="1" applyFont="1" applyFill="1" applyBorder="1" applyAlignment="1">
      <alignment horizontal="center" wrapText="1"/>
    </xf>
    <xf numFmtId="165" fontId="60" fillId="15" borderId="14" xfId="0" applyNumberFormat="1" applyFont="1" applyFill="1" applyBorder="1" applyAlignment="1">
      <alignment horizontal="center" wrapText="1"/>
    </xf>
    <xf numFmtId="165" fontId="45" fillId="0" borderId="13" xfId="29" applyNumberFormat="1" applyFont="1" applyFill="1" applyBorder="1" applyAlignment="1">
      <alignment horizontal="center" vertical="center"/>
    </xf>
    <xf numFmtId="165" fontId="55" fillId="20" borderId="22" xfId="68" applyNumberFormat="1" applyFont="1" applyFill="1" applyBorder="1" applyAlignment="1">
      <alignment horizontal="center" vertical="center"/>
    </xf>
    <xf numFmtId="165" fontId="45" fillId="0" borderId="27" xfId="29" applyNumberFormat="1" applyFont="1" applyFill="1" applyBorder="1" applyAlignment="1">
      <alignment horizontal="center" vertical="center"/>
    </xf>
    <xf numFmtId="165" fontId="45" fillId="0" borderId="32" xfId="29" applyNumberFormat="1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2" fontId="45" fillId="0" borderId="26" xfId="0" applyNumberFormat="1" applyFont="1" applyFill="1" applyBorder="1" applyAlignment="1">
      <alignment horizontal="right" wrapText="1"/>
    </xf>
    <xf numFmtId="2" fontId="45" fillId="0" borderId="11" xfId="0" applyNumberFormat="1" applyFont="1" applyFill="1" applyBorder="1" applyAlignment="1">
      <alignment horizontal="right" wrapText="1"/>
    </xf>
    <xf numFmtId="2" fontId="45" fillId="0" borderId="50" xfId="0" applyNumberFormat="1" applyFont="1" applyFill="1" applyBorder="1" applyAlignment="1">
      <alignment horizontal="right" wrapText="1"/>
    </xf>
    <xf numFmtId="0" fontId="45" fillId="0" borderId="64" xfId="29" applyFont="1" applyBorder="1" applyAlignment="1">
      <alignment horizontal="right" vertical="center"/>
    </xf>
    <xf numFmtId="0" fontId="45" fillId="0" borderId="64" xfId="29" applyFont="1" applyBorder="1" applyAlignment="1">
      <alignment horizontal="left" vertical="center"/>
    </xf>
    <xf numFmtId="0" fontId="45" fillId="0" borderId="64" xfId="0" applyFont="1" applyBorder="1" applyAlignment="1">
      <alignment horizontal="center"/>
    </xf>
    <xf numFmtId="0" fontId="18" fillId="0" borderId="64" xfId="0" applyFont="1" applyBorder="1" applyAlignment="1">
      <alignment horizontal="center" vertical="center"/>
    </xf>
    <xf numFmtId="165" fontId="45" fillId="0" borderId="64" xfId="0" applyNumberFormat="1" applyFont="1" applyBorder="1" applyAlignment="1">
      <alignment horizontal="center" vertical="center"/>
    </xf>
    <xf numFmtId="0" fontId="45" fillId="0" borderId="64" xfId="0" applyFont="1" applyBorder="1" applyAlignment="1">
      <alignment horizontal="center" vertical="center"/>
    </xf>
    <xf numFmtId="2" fontId="45" fillId="0" borderId="64" xfId="0" applyNumberFormat="1" applyFont="1" applyBorder="1"/>
    <xf numFmtId="2" fontId="45" fillId="0" borderId="64" xfId="0" applyNumberFormat="1" applyFont="1" applyBorder="1" applyAlignment="1">
      <alignment horizontal="center" vertical="center"/>
    </xf>
    <xf numFmtId="1" fontId="45" fillId="0" borderId="64" xfId="0" applyNumberFormat="1" applyFont="1" applyBorder="1" applyAlignment="1">
      <alignment horizontal="center" vertical="center"/>
    </xf>
    <xf numFmtId="1" fontId="45" fillId="0" borderId="64" xfId="0" applyNumberFormat="1" applyFont="1" applyBorder="1"/>
    <xf numFmtId="165" fontId="45" fillId="0" borderId="64" xfId="0" applyNumberFormat="1" applyFont="1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" fontId="0" fillId="0" borderId="0" xfId="0" applyNumberFormat="1" applyBorder="1"/>
    <xf numFmtId="165" fontId="0" fillId="0" borderId="0" xfId="0" applyNumberFormat="1" applyBorder="1"/>
    <xf numFmtId="165" fontId="16" fillId="0" borderId="0" xfId="0" applyNumberFormat="1" applyFont="1" applyBorder="1"/>
    <xf numFmtId="0" fontId="48" fillId="0" borderId="11" xfId="71" applyFont="1" applyFill="1" applyBorder="1" applyAlignment="1">
      <alignment horizontal="center" wrapText="1"/>
    </xf>
    <xf numFmtId="0" fontId="48" fillId="0" borderId="11" xfId="71" applyFont="1" applyFill="1" applyBorder="1" applyAlignment="1">
      <alignment horizontal="center"/>
    </xf>
    <xf numFmtId="165" fontId="16" fillId="0" borderId="0" xfId="47" applyNumberFormat="1" applyFont="1" applyAlignment="1">
      <alignment horizontal="center"/>
    </xf>
    <xf numFmtId="165" fontId="15" fillId="15" borderId="0" xfId="47" applyNumberFormat="1" applyFont="1" applyFill="1" applyAlignment="1">
      <alignment horizontal="center"/>
    </xf>
    <xf numFmtId="0" fontId="15" fillId="15" borderId="0" xfId="47" applyFont="1" applyFill="1"/>
    <xf numFmtId="1" fontId="45" fillId="0" borderId="0" xfId="0" applyNumberFormat="1" applyFont="1" applyBorder="1" applyAlignment="1">
      <alignment horizontal="center" vertical="center"/>
    </xf>
    <xf numFmtId="165" fontId="53" fillId="17" borderId="32" xfId="67" applyNumberFormat="1" applyFont="1" applyFill="1" applyBorder="1" applyAlignment="1">
      <alignment horizontal="center"/>
    </xf>
    <xf numFmtId="1" fontId="53" fillId="16" borderId="19" xfId="67" applyNumberFormat="1" applyFont="1" applyFill="1" applyBorder="1" applyAlignment="1">
      <alignment horizontal="center"/>
    </xf>
    <xf numFmtId="1" fontId="53" fillId="16" borderId="39" xfId="67" applyNumberFormat="1" applyFont="1" applyFill="1" applyBorder="1" applyAlignment="1">
      <alignment horizontal="center"/>
    </xf>
    <xf numFmtId="1" fontId="53" fillId="16" borderId="37" xfId="67" applyNumberFormat="1" applyFont="1" applyFill="1" applyBorder="1" applyAlignment="1">
      <alignment horizontal="center"/>
    </xf>
    <xf numFmtId="1" fontId="53" fillId="0" borderId="45" xfId="67" applyNumberFormat="1" applyFont="1" applyFill="1" applyBorder="1" applyAlignment="1">
      <alignment horizontal="center"/>
    </xf>
    <xf numFmtId="1" fontId="45" fillId="0" borderId="13" xfId="82" applyNumberFormat="1" applyFont="1" applyFill="1" applyBorder="1" applyAlignment="1">
      <alignment horizontal="center" vertical="center"/>
    </xf>
    <xf numFmtId="165" fontId="45" fillId="0" borderId="27" xfId="56" applyNumberFormat="1" applyFont="1" applyBorder="1" applyAlignment="1">
      <alignment horizontal="center" vertical="center" wrapText="1"/>
    </xf>
    <xf numFmtId="165" fontId="45" fillId="0" borderId="13" xfId="56" applyNumberFormat="1" applyFont="1" applyBorder="1" applyAlignment="1">
      <alignment horizontal="center" vertical="center" wrapText="1"/>
    </xf>
    <xf numFmtId="165" fontId="45" fillId="0" borderId="14" xfId="56" applyNumberFormat="1" applyFont="1" applyBorder="1" applyAlignment="1">
      <alignment horizontal="center" vertical="center" wrapText="1"/>
    </xf>
    <xf numFmtId="165" fontId="46" fillId="0" borderId="27" xfId="82" applyNumberFormat="1" applyFont="1" applyBorder="1" applyAlignment="1">
      <alignment horizontal="center" vertical="center"/>
    </xf>
    <xf numFmtId="1" fontId="45" fillId="16" borderId="13" xfId="82" applyNumberFormat="1" applyFont="1" applyFill="1" applyBorder="1" applyAlignment="1">
      <alignment horizontal="center" vertical="center"/>
    </xf>
    <xf numFmtId="165" fontId="46" fillId="0" borderId="13" xfId="82" applyNumberFormat="1" applyFont="1" applyBorder="1" applyAlignment="1">
      <alignment horizontal="center" vertical="center"/>
    </xf>
    <xf numFmtId="165" fontId="46" fillId="0" borderId="14" xfId="82" applyNumberFormat="1" applyFont="1" applyFill="1" applyBorder="1" applyAlignment="1">
      <alignment horizontal="center" vertical="center"/>
    </xf>
    <xf numFmtId="0" fontId="53" fillId="15" borderId="19" xfId="67" applyFont="1" applyFill="1" applyBorder="1" applyAlignment="1">
      <alignment horizontal="center"/>
    </xf>
    <xf numFmtId="0" fontId="53" fillId="15" borderId="19" xfId="67" applyFont="1" applyFill="1" applyBorder="1" applyAlignment="1">
      <alignment horizontal="left"/>
    </xf>
    <xf numFmtId="0" fontId="53" fillId="15" borderId="27" xfId="67" applyFont="1" applyFill="1" applyBorder="1" applyAlignment="1">
      <alignment horizontal="left"/>
    </xf>
    <xf numFmtId="0" fontId="52" fillId="15" borderId="32" xfId="67" applyFont="1" applyFill="1" applyBorder="1" applyAlignment="1">
      <alignment horizontal="left"/>
    </xf>
    <xf numFmtId="165" fontId="53" fillId="15" borderId="19" xfId="67" applyNumberFormat="1" applyFont="1" applyFill="1" applyBorder="1" applyAlignment="1">
      <alignment horizontal="center"/>
    </xf>
    <xf numFmtId="165" fontId="53" fillId="16" borderId="19" xfId="67" applyNumberFormat="1" applyFont="1" applyFill="1" applyBorder="1" applyAlignment="1">
      <alignment horizontal="center"/>
    </xf>
    <xf numFmtId="0" fontId="53" fillId="15" borderId="69" xfId="67" applyFont="1" applyFill="1" applyBorder="1" applyAlignment="1">
      <alignment horizontal="center"/>
    </xf>
    <xf numFmtId="1" fontId="53" fillId="15" borderId="39" xfId="67" applyNumberFormat="1" applyFont="1" applyFill="1" applyBorder="1" applyAlignment="1">
      <alignment horizontal="center"/>
    </xf>
    <xf numFmtId="165" fontId="53" fillId="15" borderId="61" xfId="67" applyNumberFormat="1" applyFont="1" applyFill="1" applyBorder="1" applyAlignment="1">
      <alignment horizontal="center"/>
    </xf>
    <xf numFmtId="2" fontId="53" fillId="15" borderId="19" xfId="67" applyNumberFormat="1" applyFont="1" applyFill="1" applyBorder="1" applyAlignment="1">
      <alignment horizontal="center"/>
    </xf>
    <xf numFmtId="165" fontId="53" fillId="15" borderId="39" xfId="67" applyNumberFormat="1" applyFont="1" applyFill="1" applyBorder="1" applyAlignment="1">
      <alignment horizontal="center"/>
    </xf>
    <xf numFmtId="165" fontId="53" fillId="15" borderId="32" xfId="67" applyNumberFormat="1" applyFont="1" applyFill="1" applyBorder="1" applyAlignment="1">
      <alignment horizontal="center"/>
    </xf>
    <xf numFmtId="1" fontId="45" fillId="15" borderId="19" xfId="67" applyNumberFormat="1" applyFont="1" applyFill="1" applyBorder="1" applyAlignment="1">
      <alignment horizontal="center"/>
    </xf>
    <xf numFmtId="165" fontId="45" fillId="15" borderId="39" xfId="67" applyNumberFormat="1" applyFont="1" applyFill="1" applyBorder="1" applyAlignment="1">
      <alignment horizontal="center"/>
    </xf>
    <xf numFmtId="1" fontId="53" fillId="15" borderId="32" xfId="67" applyNumberFormat="1" applyFont="1" applyFill="1" applyBorder="1" applyAlignment="1">
      <alignment horizontal="center"/>
    </xf>
    <xf numFmtId="165" fontId="53" fillId="15" borderId="14" xfId="67" applyNumberFormat="1" applyFont="1" applyFill="1" applyBorder="1" applyAlignment="1">
      <alignment horizontal="center"/>
    </xf>
    <xf numFmtId="0" fontId="53" fillId="0" borderId="69" xfId="67" applyFont="1" applyFill="1" applyBorder="1" applyAlignment="1">
      <alignment horizontal="center"/>
    </xf>
    <xf numFmtId="0" fontId="50" fillId="0" borderId="49" xfId="67" applyFont="1" applyFill="1" applyBorder="1" applyAlignment="1">
      <alignment horizontal="center"/>
    </xf>
    <xf numFmtId="0" fontId="45" fillId="0" borderId="49" xfId="0" applyFont="1" applyFill="1" applyBorder="1" applyAlignment="1">
      <alignment horizontal="center" vertical="center"/>
    </xf>
    <xf numFmtId="15" fontId="69" fillId="0" borderId="19" xfId="67" applyNumberFormat="1" applyFont="1" applyFill="1" applyBorder="1" applyAlignment="1">
      <alignment horizontal="left"/>
    </xf>
    <xf numFmtId="0" fontId="69" fillId="0" borderId="19" xfId="67" applyFont="1" applyFill="1" applyBorder="1" applyAlignment="1">
      <alignment horizontal="left"/>
    </xf>
    <xf numFmtId="0" fontId="69" fillId="0" borderId="27" xfId="67" applyFont="1" applyFill="1" applyBorder="1" applyAlignment="1">
      <alignment horizontal="left"/>
    </xf>
    <xf numFmtId="1" fontId="45" fillId="19" borderId="23" xfId="82" applyNumberFormat="1" applyFont="1" applyFill="1" applyBorder="1" applyAlignment="1">
      <alignment horizontal="center" vertical="center"/>
    </xf>
    <xf numFmtId="2" fontId="45" fillId="0" borderId="0" xfId="0" applyNumberFormat="1" applyFont="1" applyFill="1" applyAlignment="1">
      <alignment horizontal="center"/>
    </xf>
    <xf numFmtId="2" fontId="45" fillId="19" borderId="0" xfId="0" applyNumberFormat="1" applyFont="1" applyFill="1" applyAlignment="1">
      <alignment horizontal="center"/>
    </xf>
    <xf numFmtId="2" fontId="46" fillId="17" borderId="0" xfId="0" applyNumberFormat="1" applyFont="1" applyFill="1" applyBorder="1" applyAlignment="1">
      <alignment horizontal="center"/>
    </xf>
    <xf numFmtId="2" fontId="45" fillId="0" borderId="36" xfId="0" applyNumberFormat="1" applyFont="1" applyFill="1" applyBorder="1" applyAlignment="1">
      <alignment horizontal="right" wrapText="1"/>
    </xf>
    <xf numFmtId="2" fontId="45" fillId="0" borderId="43" xfId="0" applyNumberFormat="1" applyFont="1" applyFill="1" applyBorder="1" applyAlignment="1">
      <alignment horizontal="center" wrapText="1"/>
    </xf>
    <xf numFmtId="2" fontId="45" fillId="0" borderId="29" xfId="0" applyNumberFormat="1" applyFont="1" applyFill="1" applyBorder="1" applyAlignment="1">
      <alignment horizontal="right" wrapText="1"/>
    </xf>
    <xf numFmtId="2" fontId="45" fillId="0" borderId="30" xfId="0" applyNumberFormat="1" applyFont="1" applyFill="1" applyBorder="1" applyAlignment="1">
      <alignment horizontal="right" wrapText="1"/>
    </xf>
    <xf numFmtId="2" fontId="45" fillId="0" borderId="37" xfId="0" applyNumberFormat="1" applyFont="1" applyFill="1" applyBorder="1" applyAlignment="1">
      <alignment horizontal="center" wrapText="1"/>
    </xf>
    <xf numFmtId="2" fontId="45" fillId="0" borderId="13" xfId="0" applyNumberFormat="1" applyFont="1" applyFill="1" applyBorder="1" applyAlignment="1">
      <alignment horizontal="right" wrapText="1"/>
    </xf>
    <xf numFmtId="2" fontId="45" fillId="0" borderId="67" xfId="0" applyNumberFormat="1" applyFont="1" applyFill="1" applyBorder="1" applyAlignment="1">
      <alignment horizontal="right" wrapText="1"/>
    </xf>
    <xf numFmtId="2" fontId="45" fillId="0" borderId="68" xfId="0" applyNumberFormat="1" applyFont="1" applyFill="1" applyBorder="1" applyAlignment="1">
      <alignment horizontal="center" wrapText="1"/>
    </xf>
    <xf numFmtId="2" fontId="45" fillId="0" borderId="59" xfId="0" applyNumberFormat="1" applyFont="1" applyFill="1" applyBorder="1" applyAlignment="1">
      <alignment horizontal="right" wrapText="1"/>
    </xf>
    <xf numFmtId="2" fontId="45" fillId="0" borderId="36" xfId="0" applyNumberFormat="1" applyFont="1" applyFill="1" applyBorder="1" applyAlignment="1">
      <alignment horizontal="center" vertical="center"/>
    </xf>
    <xf numFmtId="2" fontId="45" fillId="0" borderId="26" xfId="0" applyNumberFormat="1" applyFont="1" applyFill="1" applyBorder="1" applyAlignment="1">
      <alignment horizontal="center" vertical="center"/>
    </xf>
    <xf numFmtId="2" fontId="45" fillId="0" borderId="62" xfId="0" applyNumberFormat="1" applyFont="1" applyFill="1" applyBorder="1" applyAlignment="1">
      <alignment horizontal="center" vertical="center"/>
    </xf>
    <xf numFmtId="2" fontId="46" fillId="0" borderId="32" xfId="0" applyNumberFormat="1" applyFont="1" applyBorder="1" applyAlignment="1">
      <alignment horizontal="center" vertical="center"/>
    </xf>
    <xf numFmtId="2" fontId="45" fillId="0" borderId="30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center" vertical="center"/>
    </xf>
    <xf numFmtId="2" fontId="45" fillId="0" borderId="45" xfId="0" applyNumberFormat="1" applyFont="1" applyFill="1" applyBorder="1" applyAlignment="1">
      <alignment horizontal="center" vertical="center"/>
    </xf>
    <xf numFmtId="2" fontId="46" fillId="0" borderId="30" xfId="0" applyNumberFormat="1" applyFont="1" applyBorder="1" applyAlignment="1">
      <alignment horizontal="center" vertical="center"/>
    </xf>
    <xf numFmtId="2" fontId="45" fillId="0" borderId="35" xfId="0" applyNumberFormat="1" applyFont="1" applyFill="1" applyBorder="1" applyAlignment="1">
      <alignment horizontal="center" vertical="center"/>
    </xf>
    <xf numFmtId="2" fontId="45" fillId="0" borderId="23" xfId="0" applyNumberFormat="1" applyFont="1" applyFill="1" applyBorder="1" applyAlignment="1">
      <alignment horizontal="center" vertical="center"/>
    </xf>
    <xf numFmtId="2" fontId="45" fillId="0" borderId="38" xfId="0" applyNumberFormat="1" applyFont="1" applyFill="1" applyBorder="1" applyAlignment="1">
      <alignment horizontal="center" vertical="center"/>
    </xf>
    <xf numFmtId="2" fontId="46" fillId="0" borderId="35" xfId="0" applyNumberFormat="1" applyFont="1" applyFill="1" applyBorder="1" applyAlignment="1">
      <alignment horizontal="center" vertical="center"/>
    </xf>
    <xf numFmtId="0" fontId="18" fillId="0" borderId="0" xfId="81" applyFont="1" applyAlignment="1" applyProtection="1">
      <alignment horizontal="left"/>
    </xf>
    <xf numFmtId="49" fontId="60" fillId="0" borderId="0" xfId="81" applyNumberFormat="1" applyFont="1" applyFill="1" applyBorder="1" applyAlignment="1" applyProtection="1">
      <alignment horizontal="center"/>
    </xf>
    <xf numFmtId="49" fontId="18" fillId="21" borderId="0" xfId="81" applyNumberFormat="1" applyFont="1" applyFill="1" applyBorder="1" applyAlignment="1" applyProtection="1">
      <alignment horizontal="center"/>
    </xf>
    <xf numFmtId="49" fontId="18" fillId="22" borderId="0" xfId="81" applyNumberFormat="1" applyFont="1" applyFill="1" applyBorder="1" applyAlignment="1" applyProtection="1">
      <alignment horizontal="center"/>
    </xf>
    <xf numFmtId="49" fontId="18" fillId="22" borderId="0" xfId="81" applyNumberFormat="1" applyFont="1" applyFill="1" applyBorder="1" applyAlignment="1">
      <alignment horizontal="center"/>
    </xf>
    <xf numFmtId="49" fontId="18" fillId="0" borderId="0" xfId="81" applyNumberFormat="1" applyFont="1" applyBorder="1" applyAlignment="1" applyProtection="1">
      <alignment horizontal="center"/>
    </xf>
    <xf numFmtId="49" fontId="18" fillId="23" borderId="0" xfId="81" applyNumberFormat="1" applyFont="1" applyFill="1" applyBorder="1" applyAlignment="1" applyProtection="1">
      <alignment horizontal="center"/>
    </xf>
    <xf numFmtId="49" fontId="18" fillId="24" borderId="0" xfId="81" applyNumberFormat="1" applyFont="1" applyFill="1" applyBorder="1" applyAlignment="1" applyProtection="1">
      <alignment horizontal="center"/>
    </xf>
    <xf numFmtId="0" fontId="60" fillId="0" borderId="0" xfId="81" applyFont="1" applyAlignment="1" applyProtection="1">
      <alignment horizontal="center"/>
    </xf>
    <xf numFmtId="0" fontId="18" fillId="0" borderId="0" xfId="81" applyFont="1" applyFill="1" applyAlignment="1" applyProtection="1">
      <alignment horizontal="left"/>
    </xf>
    <xf numFmtId="0" fontId="60" fillId="0" borderId="0" xfId="81" applyFont="1" applyFill="1" applyAlignment="1" applyProtection="1">
      <alignment horizontal="center"/>
    </xf>
    <xf numFmtId="0" fontId="18" fillId="0" borderId="49" xfId="81" applyFont="1" applyBorder="1" applyAlignment="1" applyProtection="1">
      <alignment horizontal="left"/>
    </xf>
    <xf numFmtId="49" fontId="60" fillId="0" borderId="49" xfId="81" applyNumberFormat="1" applyFont="1" applyFill="1" applyBorder="1" applyAlignment="1" applyProtection="1">
      <alignment horizontal="center"/>
    </xf>
    <xf numFmtId="49" fontId="18" fillId="21" borderId="49" xfId="81" applyNumberFormat="1" applyFont="1" applyFill="1" applyBorder="1" applyAlignment="1" applyProtection="1">
      <alignment horizontal="left"/>
    </xf>
    <xf numFmtId="49" fontId="18" fillId="22" borderId="49" xfId="81" applyNumberFormat="1" applyFont="1" applyFill="1" applyBorder="1" applyAlignment="1" applyProtection="1">
      <alignment horizontal="center"/>
    </xf>
    <xf numFmtId="49" fontId="18" fillId="22" borderId="49" xfId="81" applyNumberFormat="1" applyFont="1" applyFill="1" applyBorder="1" applyAlignment="1">
      <alignment horizontal="center"/>
    </xf>
    <xf numFmtId="49" fontId="18" fillId="0" borderId="49" xfId="81" applyNumberFormat="1" applyFont="1" applyBorder="1" applyAlignment="1" applyProtection="1">
      <alignment horizontal="center"/>
    </xf>
    <xf numFmtId="49" fontId="18" fillId="23" borderId="49" xfId="81" applyNumberFormat="1" applyFont="1" applyFill="1" applyBorder="1" applyAlignment="1" applyProtection="1">
      <alignment horizontal="center"/>
    </xf>
    <xf numFmtId="49" fontId="18" fillId="24" borderId="49" xfId="81" applyNumberFormat="1" applyFont="1" applyFill="1" applyBorder="1" applyAlignment="1" applyProtection="1">
      <alignment horizontal="center"/>
    </xf>
    <xf numFmtId="0" fontId="60" fillId="0" borderId="49" xfId="81" applyFont="1" applyBorder="1" applyAlignment="1" applyProtection="1">
      <alignment horizontal="center"/>
    </xf>
    <xf numFmtId="0" fontId="16" fillId="0" borderId="0" xfId="81" applyFont="1"/>
    <xf numFmtId="0" fontId="18" fillId="0" borderId="0" xfId="81" applyFont="1"/>
    <xf numFmtId="0" fontId="16" fillId="0" borderId="0" xfId="81" applyFont="1" applyAlignment="1" applyProtection="1">
      <alignment horizontal="left"/>
    </xf>
    <xf numFmtId="0" fontId="51" fillId="0" borderId="18" xfId="88" applyFont="1" applyFill="1" applyBorder="1" applyAlignment="1">
      <alignment horizontal="left" vertical="center"/>
    </xf>
    <xf numFmtId="0" fontId="68" fillId="0" borderId="18" xfId="65" applyFont="1" applyFill="1" applyBorder="1" applyAlignment="1">
      <alignment horizontal="left" vertical="center"/>
    </xf>
    <xf numFmtId="1" fontId="44" fillId="27" borderId="21" xfId="0" applyNumberFormat="1" applyFont="1" applyFill="1" applyBorder="1" applyAlignment="1">
      <alignment horizontal="center" vertical="center"/>
    </xf>
    <xf numFmtId="0" fontId="52" fillId="26" borderId="11" xfId="67" applyFont="1" applyFill="1" applyBorder="1" applyAlignment="1">
      <alignment horizontal="left" vertical="center"/>
    </xf>
    <xf numFmtId="2" fontId="45" fillId="15" borderId="11" xfId="88" applyNumberFormat="1" applyFont="1" applyFill="1" applyBorder="1" applyAlignment="1">
      <alignment horizontal="center"/>
    </xf>
    <xf numFmtId="2" fontId="46" fillId="15" borderId="11" xfId="88" applyNumberFormat="1" applyFont="1" applyFill="1" applyBorder="1" applyAlignment="1">
      <alignment horizontal="center"/>
    </xf>
    <xf numFmtId="2" fontId="45" fillId="0" borderId="11" xfId="0" applyNumberFormat="1" applyFont="1" applyFill="1" applyBorder="1" applyAlignment="1">
      <alignment horizontal="center"/>
    </xf>
    <xf numFmtId="2" fontId="46" fillId="0" borderId="11" xfId="0" applyNumberFormat="1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2" fontId="45" fillId="15" borderId="19" xfId="88" applyNumberFormat="1" applyFont="1" applyFill="1" applyBorder="1" applyAlignment="1">
      <alignment horizontal="center"/>
    </xf>
    <xf numFmtId="2" fontId="45" fillId="0" borderId="19" xfId="0" applyNumberFormat="1" applyFont="1" applyFill="1" applyBorder="1" applyAlignment="1">
      <alignment horizontal="center"/>
    </xf>
    <xf numFmtId="2" fontId="46" fillId="0" borderId="19" xfId="0" applyNumberFormat="1" applyFont="1" applyFill="1" applyBorder="1" applyAlignment="1">
      <alignment horizontal="center"/>
    </xf>
    <xf numFmtId="2" fontId="45" fillId="15" borderId="23" xfId="88" applyNumberFormat="1" applyFont="1" applyFill="1" applyBorder="1" applyAlignment="1">
      <alignment horizontal="center"/>
    </xf>
    <xf numFmtId="2" fontId="46" fillId="15" borderId="23" xfId="88" applyNumberFormat="1" applyFont="1" applyFill="1" applyBorder="1" applyAlignment="1">
      <alignment horizontal="center"/>
    </xf>
    <xf numFmtId="2" fontId="45" fillId="15" borderId="27" xfId="88" applyNumberFormat="1" applyFont="1" applyFill="1" applyBorder="1" applyAlignment="1">
      <alignment horizontal="center"/>
    </xf>
    <xf numFmtId="2" fontId="45" fillId="15" borderId="13" xfId="88" applyNumberFormat="1" applyFont="1" applyFill="1" applyBorder="1" applyAlignment="1">
      <alignment horizontal="center"/>
    </xf>
    <xf numFmtId="2" fontId="45" fillId="15" borderId="14" xfId="88" applyNumberFormat="1" applyFont="1" applyFill="1" applyBorder="1" applyAlignment="1">
      <alignment horizontal="center"/>
    </xf>
    <xf numFmtId="2" fontId="45" fillId="0" borderId="27" xfId="0" applyNumberFormat="1" applyFont="1" applyFill="1" applyBorder="1" applyAlignment="1">
      <alignment horizontal="center"/>
    </xf>
    <xf numFmtId="2" fontId="45" fillId="0" borderId="13" xfId="0" applyNumberFormat="1" applyFont="1" applyFill="1" applyBorder="1" applyAlignment="1">
      <alignment horizontal="center"/>
    </xf>
    <xf numFmtId="2" fontId="46" fillId="15" borderId="13" xfId="88" applyNumberFormat="1" applyFont="1" applyFill="1" applyBorder="1" applyAlignment="1">
      <alignment horizontal="center"/>
    </xf>
    <xf numFmtId="2" fontId="46" fillId="15" borderId="14" xfId="88" applyNumberFormat="1" applyFont="1" applyFill="1" applyBorder="1" applyAlignment="1">
      <alignment horizontal="center"/>
    </xf>
    <xf numFmtId="2" fontId="46" fillId="0" borderId="27" xfId="0" applyNumberFormat="1" applyFont="1" applyFill="1" applyBorder="1" applyAlignment="1">
      <alignment horizontal="center"/>
    </xf>
    <xf numFmtId="2" fontId="46" fillId="0" borderId="13" xfId="0" applyNumberFormat="1" applyFont="1" applyFill="1" applyBorder="1" applyAlignment="1">
      <alignment horizontal="center"/>
    </xf>
    <xf numFmtId="2" fontId="45" fillId="15" borderId="36" xfId="88" applyNumberFormat="1" applyFont="1" applyFill="1" applyBorder="1" applyAlignment="1">
      <alignment horizontal="center"/>
    </xf>
    <xf numFmtId="2" fontId="46" fillId="15" borderId="35" xfId="88" applyNumberFormat="1" applyFont="1" applyFill="1" applyBorder="1" applyAlignment="1">
      <alignment horizontal="center"/>
    </xf>
    <xf numFmtId="2" fontId="46" fillId="0" borderId="32" xfId="0" applyNumberFormat="1" applyFont="1" applyFill="1" applyBorder="1" applyAlignment="1">
      <alignment horizontal="center"/>
    </xf>
    <xf numFmtId="2" fontId="46" fillId="0" borderId="30" xfId="0" applyNumberFormat="1" applyFont="1" applyFill="1" applyBorder="1" applyAlignment="1">
      <alignment horizontal="center"/>
    </xf>
    <xf numFmtId="2" fontId="45" fillId="0" borderId="30" xfId="0" applyNumberFormat="1" applyFont="1" applyFill="1" applyBorder="1" applyAlignment="1">
      <alignment horizontal="center"/>
    </xf>
    <xf numFmtId="2" fontId="16" fillId="0" borderId="18" xfId="40" applyNumberFormat="1" applyFont="1" applyFill="1" applyBorder="1" applyAlignment="1">
      <alignment vertical="center"/>
    </xf>
    <xf numFmtId="171" fontId="74" fillId="0" borderId="18" xfId="40" applyNumberFormat="1" applyFont="1" applyFill="1" applyBorder="1" applyAlignment="1">
      <alignment horizontal="center" vertical="center"/>
    </xf>
    <xf numFmtId="1" fontId="46" fillId="28" borderId="19" xfId="0" applyNumberFormat="1" applyFont="1" applyFill="1" applyBorder="1" applyAlignment="1">
      <alignment horizontal="center" vertical="center"/>
    </xf>
    <xf numFmtId="1" fontId="46" fillId="28" borderId="11" xfId="0" applyNumberFormat="1" applyFont="1" applyFill="1" applyBorder="1" applyAlignment="1">
      <alignment horizontal="center" vertical="center"/>
    </xf>
    <xf numFmtId="1" fontId="46" fillId="28" borderId="20" xfId="0" applyNumberFormat="1" applyFont="1" applyFill="1" applyBorder="1" applyAlignment="1">
      <alignment horizontal="center" vertical="center"/>
    </xf>
    <xf numFmtId="1" fontId="44" fillId="28" borderId="21" xfId="0" applyNumberFormat="1" applyFont="1" applyFill="1" applyBorder="1" applyAlignment="1">
      <alignment horizontal="center" vertical="center"/>
    </xf>
    <xf numFmtId="1" fontId="46" fillId="28" borderId="23" xfId="0" applyNumberFormat="1" applyFont="1" applyFill="1" applyBorder="1" applyAlignment="1">
      <alignment horizontal="center" vertical="center"/>
    </xf>
    <xf numFmtId="1" fontId="53" fillId="28" borderId="19" xfId="67" applyNumberFormat="1" applyFont="1" applyFill="1" applyBorder="1" applyAlignment="1">
      <alignment horizontal="center"/>
    </xf>
    <xf numFmtId="1" fontId="53" fillId="28" borderId="11" xfId="67" applyNumberFormat="1" applyFont="1" applyFill="1" applyBorder="1" applyAlignment="1">
      <alignment horizontal="center"/>
    </xf>
    <xf numFmtId="1" fontId="55" fillId="28" borderId="21" xfId="68" applyNumberFormat="1" applyFont="1" applyFill="1" applyBorder="1" applyAlignment="1">
      <alignment horizontal="center" vertical="center"/>
    </xf>
    <xf numFmtId="167" fontId="19" fillId="0" borderId="16" xfId="90" applyFont="1" applyFill="1" applyBorder="1" applyAlignment="1" applyProtection="1">
      <alignment vertical="center"/>
    </xf>
    <xf numFmtId="167" fontId="58" fillId="0" borderId="0" xfId="90"/>
    <xf numFmtId="49" fontId="58" fillId="0" borderId="0" xfId="90" applyNumberFormat="1" applyFont="1" applyFill="1"/>
    <xf numFmtId="49" fontId="75" fillId="27" borderId="0" xfId="90" applyNumberFormat="1" applyFont="1" applyFill="1"/>
    <xf numFmtId="167" fontId="58" fillId="0" borderId="49" xfId="90" applyBorder="1"/>
    <xf numFmtId="165" fontId="43" fillId="29" borderId="0" xfId="0" applyNumberFormat="1" applyFont="1" applyFill="1" applyBorder="1" applyAlignment="1">
      <alignment horizontal="fill" vertical="center" wrapText="1"/>
    </xf>
    <xf numFmtId="1" fontId="15" fillId="15" borderId="70" xfId="91" applyNumberFormat="1" applyFont="1" applyFill="1" applyBorder="1" applyAlignment="1">
      <alignment horizontal="centerContinuous" vertical="center" wrapText="1"/>
    </xf>
    <xf numFmtId="165" fontId="15" fillId="15" borderId="18" xfId="91" applyNumberFormat="1" applyFont="1" applyFill="1" applyBorder="1" applyAlignment="1">
      <alignment horizontal="centerContinuous" vertical="center" wrapText="1"/>
    </xf>
    <xf numFmtId="165" fontId="15" fillId="15" borderId="18" xfId="91" applyNumberFormat="1" applyFont="1" applyFill="1" applyBorder="1" applyAlignment="1">
      <alignment horizontal="center" vertical="center" wrapText="1"/>
    </xf>
    <xf numFmtId="165" fontId="15" fillId="0" borderId="0" xfId="54" applyNumberFormat="1" applyFont="1" applyBorder="1" applyAlignment="1">
      <alignment vertical="center"/>
    </xf>
    <xf numFmtId="165" fontId="23" fillId="0" borderId="0" xfId="54" applyNumberFormat="1" applyFont="1"/>
    <xf numFmtId="0" fontId="23" fillId="0" borderId="0" xfId="54" applyFont="1" applyAlignment="1">
      <alignment horizontal="center"/>
    </xf>
    <xf numFmtId="0" fontId="23" fillId="0" borderId="0" xfId="54" applyFont="1" applyAlignment="1">
      <alignment horizontal="center" vertical="center"/>
    </xf>
    <xf numFmtId="0" fontId="15" fillId="0" borderId="0" xfId="54" applyFont="1" applyBorder="1" applyAlignment="1"/>
    <xf numFmtId="165" fontId="16" fillId="0" borderId="0" xfId="47" applyNumberFormat="1" applyFont="1" applyBorder="1" applyAlignment="1">
      <alignment vertical="center"/>
    </xf>
    <xf numFmtId="165" fontId="23" fillId="0" borderId="0" xfId="54" applyNumberFormat="1" applyFont="1" applyAlignment="1">
      <alignment vertical="center"/>
    </xf>
    <xf numFmtId="165" fontId="16" fillId="0" borderId="0" xfId="56" applyNumberFormat="1" applyFont="1" applyAlignment="1">
      <alignment horizontal="center"/>
    </xf>
    <xf numFmtId="0" fontId="16" fillId="0" borderId="0" xfId="56" applyFont="1" applyAlignment="1">
      <alignment horizontal="center"/>
    </xf>
    <xf numFmtId="165" fontId="24" fillId="0" borderId="0" xfId="54" applyNumberFormat="1" applyFont="1" applyAlignment="1">
      <alignment horizontal="center" vertical="center"/>
    </xf>
    <xf numFmtId="165" fontId="48" fillId="12" borderId="0" xfId="54" applyNumberFormat="1" applyFont="1" applyFill="1"/>
    <xf numFmtId="0" fontId="48" fillId="12" borderId="0" xfId="54" applyFont="1" applyFill="1" applyAlignment="1">
      <alignment horizontal="center"/>
    </xf>
    <xf numFmtId="0" fontId="48" fillId="12" borderId="0" xfId="54" applyFont="1" applyFill="1" applyAlignment="1">
      <alignment horizontal="center" vertical="center"/>
    </xf>
    <xf numFmtId="165" fontId="48" fillId="12" borderId="0" xfId="54" applyNumberFormat="1" applyFont="1" applyFill="1" applyAlignment="1">
      <alignment horizontal="center"/>
    </xf>
    <xf numFmtId="0" fontId="48" fillId="0" borderId="0" xfId="54" applyFont="1"/>
    <xf numFmtId="165" fontId="16" fillId="0" borderId="11" xfId="71" applyNumberFormat="1" applyFont="1" applyBorder="1" applyAlignment="1">
      <alignment horizontal="left" vertical="center"/>
    </xf>
    <xf numFmtId="165" fontId="16" fillId="0" borderId="11" xfId="71" applyNumberFormat="1" applyFont="1" applyFill="1" applyBorder="1" applyAlignment="1">
      <alignment horizontal="center" vertical="center"/>
    </xf>
    <xf numFmtId="165" fontId="16" fillId="0" borderId="11" xfId="71" applyNumberFormat="1" applyFont="1" applyFill="1" applyBorder="1" applyAlignment="1">
      <alignment horizontal="center"/>
    </xf>
    <xf numFmtId="165" fontId="48" fillId="0" borderId="11" xfId="71" applyNumberFormat="1" applyFont="1" applyBorder="1" applyAlignment="1">
      <alignment horizontal="left" vertical="center"/>
    </xf>
    <xf numFmtId="165" fontId="48" fillId="0" borderId="11" xfId="71" applyNumberFormat="1" applyFont="1" applyFill="1" applyBorder="1" applyAlignment="1">
      <alignment horizontal="center" vertical="center"/>
    </xf>
    <xf numFmtId="2" fontId="48" fillId="0" borderId="11" xfId="71" applyNumberFormat="1" applyFont="1" applyFill="1" applyBorder="1" applyAlignment="1">
      <alignment horizontal="center" vertical="center"/>
    </xf>
    <xf numFmtId="165" fontId="48" fillId="0" borderId="11" xfId="71" applyNumberFormat="1" applyFont="1" applyBorder="1" applyAlignment="1">
      <alignment horizontal="left" vertical="center" wrapText="1"/>
    </xf>
    <xf numFmtId="165" fontId="48" fillId="0" borderId="11" xfId="71" applyNumberFormat="1" applyFont="1" applyFill="1" applyBorder="1" applyAlignment="1">
      <alignment horizontal="center" vertical="center" wrapText="1"/>
    </xf>
    <xf numFmtId="2" fontId="48" fillId="0" borderId="11" xfId="71" applyNumberFormat="1" applyFont="1" applyFill="1" applyBorder="1" applyAlignment="1">
      <alignment horizontal="center" vertical="center" wrapText="1"/>
    </xf>
    <xf numFmtId="0" fontId="48" fillId="0" borderId="0" xfId="54" applyFont="1" applyAlignment="1">
      <alignment wrapText="1"/>
    </xf>
    <xf numFmtId="1" fontId="18" fillId="0" borderId="11" xfId="70" applyNumberFormat="1" applyFont="1" applyFill="1" applyBorder="1" applyAlignment="1">
      <alignment horizontal="center"/>
    </xf>
    <xf numFmtId="0" fontId="0" fillId="0" borderId="11" xfId="54" applyFont="1" applyFill="1" applyBorder="1" applyAlignment="1">
      <alignment horizontal="center"/>
    </xf>
    <xf numFmtId="0" fontId="16" fillId="0" borderId="11" xfId="54" applyFont="1" applyFill="1" applyBorder="1" applyAlignment="1">
      <alignment horizontal="center"/>
    </xf>
    <xf numFmtId="0" fontId="16" fillId="0" borderId="11" xfId="54" applyFont="1" applyFill="1" applyBorder="1" applyAlignment="1">
      <alignment horizontal="center" vertical="center"/>
    </xf>
    <xf numFmtId="166" fontId="48" fillId="0" borderId="11" xfId="70" applyNumberFormat="1" applyFont="1" applyFill="1" applyBorder="1" applyAlignment="1">
      <alignment horizontal="center"/>
    </xf>
    <xf numFmtId="2" fontId="48" fillId="0" borderId="11" xfId="71" applyNumberFormat="1" applyFont="1" applyFill="1" applyBorder="1" applyAlignment="1">
      <alignment horizontal="center"/>
    </xf>
    <xf numFmtId="0" fontId="23" fillId="0" borderId="11" xfId="54" applyFont="1" applyFill="1" applyBorder="1" applyAlignment="1">
      <alignment wrapText="1"/>
    </xf>
    <xf numFmtId="0" fontId="23" fillId="0" borderId="11" xfId="54" applyFont="1" applyFill="1" applyBorder="1" applyAlignment="1">
      <alignment horizontal="center" wrapText="1"/>
    </xf>
    <xf numFmtId="0" fontId="23" fillId="0" borderId="11" xfId="71" applyFont="1" applyFill="1" applyBorder="1" applyAlignment="1">
      <alignment horizontal="center" wrapText="1"/>
    </xf>
    <xf numFmtId="165" fontId="48" fillId="0" borderId="0" xfId="71" applyNumberFormat="1" applyFont="1" applyBorder="1" applyAlignment="1">
      <alignment horizontal="left" vertical="center" wrapText="1"/>
    </xf>
    <xf numFmtId="165" fontId="48" fillId="0" borderId="0" xfId="71" applyNumberFormat="1" applyFont="1" applyFill="1" applyBorder="1" applyAlignment="1">
      <alignment horizontal="center" vertical="center" wrapText="1"/>
    </xf>
    <xf numFmtId="0" fontId="48" fillId="0" borderId="0" xfId="71" applyFont="1" applyFill="1" applyBorder="1" applyAlignment="1">
      <alignment horizontal="center" wrapText="1"/>
    </xf>
    <xf numFmtId="165" fontId="48" fillId="0" borderId="0" xfId="71" applyNumberFormat="1" applyFont="1" applyFill="1" applyBorder="1" applyAlignment="1">
      <alignment horizontal="center" wrapText="1"/>
    </xf>
    <xf numFmtId="0" fontId="48" fillId="0" borderId="0" xfId="54" applyFont="1" applyFill="1" applyBorder="1" applyAlignment="1">
      <alignment wrapText="1"/>
    </xf>
    <xf numFmtId="0" fontId="48" fillId="0" borderId="0" xfId="54" applyFont="1" applyBorder="1" applyAlignment="1">
      <alignment wrapText="1"/>
    </xf>
    <xf numFmtId="165" fontId="48" fillId="20" borderId="0" xfId="71" applyNumberFormat="1" applyFont="1" applyFill="1" applyAlignment="1">
      <alignment horizontal="center" vertical="center"/>
    </xf>
    <xf numFmtId="165" fontId="48" fillId="20" borderId="0" xfId="71" applyNumberFormat="1" applyFont="1" applyFill="1" applyBorder="1" applyAlignment="1">
      <alignment horizontal="center" vertical="center"/>
    </xf>
    <xf numFmtId="0" fontId="48" fillId="20" borderId="0" xfId="71" applyFont="1" applyFill="1" applyAlignment="1">
      <alignment horizontal="center"/>
    </xf>
    <xf numFmtId="0" fontId="48" fillId="20" borderId="0" xfId="71" applyFont="1" applyFill="1" applyAlignment="1">
      <alignment horizontal="center" vertical="center"/>
    </xf>
    <xf numFmtId="165" fontId="48" fillId="20" borderId="49" xfId="71" applyNumberFormat="1" applyFont="1" applyFill="1" applyBorder="1" applyAlignment="1">
      <alignment horizontal="center" vertical="center"/>
    </xf>
    <xf numFmtId="165" fontId="48" fillId="20" borderId="0" xfId="54" applyNumberFormat="1" applyFont="1" applyFill="1" applyAlignment="1">
      <alignment horizontal="center"/>
    </xf>
    <xf numFmtId="0" fontId="42" fillId="0" borderId="11" xfId="71" applyFont="1" applyFill="1" applyBorder="1" applyAlignment="1">
      <alignment horizontal="center"/>
    </xf>
    <xf numFmtId="0" fontId="16" fillId="0" borderId="0" xfId="54" applyFont="1" applyAlignment="1">
      <alignment horizontal="center"/>
    </xf>
    <xf numFmtId="0" fontId="16" fillId="0" borderId="0" xfId="54" applyAlignment="1">
      <alignment horizontal="center"/>
    </xf>
    <xf numFmtId="165" fontId="16" fillId="0" borderId="0" xfId="54" applyNumberFormat="1" applyFont="1" applyAlignment="1">
      <alignment horizontal="center"/>
    </xf>
    <xf numFmtId="165" fontId="16" fillId="0" borderId="11" xfId="54" applyNumberFormat="1" applyFont="1" applyFill="1" applyBorder="1" applyAlignment="1">
      <alignment horizontal="center"/>
    </xf>
    <xf numFmtId="165" fontId="48" fillId="0" borderId="0" xfId="71" applyNumberFormat="1" applyFont="1" applyFill="1" applyBorder="1" applyAlignment="1">
      <alignment horizontal="left" vertical="center" wrapText="1"/>
    </xf>
    <xf numFmtId="165" fontId="16" fillId="0" borderId="19" xfId="71" applyNumberFormat="1" applyFont="1" applyFill="1" applyBorder="1" applyAlignment="1">
      <alignment horizontal="center" vertical="center"/>
    </xf>
    <xf numFmtId="165" fontId="16" fillId="0" borderId="19" xfId="71" applyNumberFormat="1" applyFont="1" applyFill="1" applyBorder="1" applyAlignment="1">
      <alignment horizontal="center"/>
    </xf>
    <xf numFmtId="165" fontId="48" fillId="0" borderId="11" xfId="71" applyNumberFormat="1" applyFont="1" applyFill="1" applyBorder="1" applyAlignment="1">
      <alignment horizontal="left" vertical="center"/>
    </xf>
    <xf numFmtId="165" fontId="48" fillId="0" borderId="11" xfId="71" applyNumberFormat="1" applyFont="1" applyFill="1" applyBorder="1" applyAlignment="1">
      <alignment horizontal="center"/>
    </xf>
    <xf numFmtId="1" fontId="48" fillId="0" borderId="11" xfId="71" applyNumberFormat="1" applyFont="1" applyFill="1" applyBorder="1" applyAlignment="1">
      <alignment horizontal="center" vertical="center"/>
    </xf>
    <xf numFmtId="165" fontId="48" fillId="0" borderId="11" xfId="71" applyNumberFormat="1" applyFont="1" applyFill="1" applyBorder="1" applyAlignment="1">
      <alignment horizontal="left" vertical="center" wrapText="1"/>
    </xf>
    <xf numFmtId="3" fontId="16" fillId="0" borderId="11" xfId="70" applyNumberFormat="1" applyFont="1" applyFill="1" applyBorder="1" applyAlignment="1">
      <alignment horizontal="center"/>
    </xf>
    <xf numFmtId="0" fontId="16" fillId="0" borderId="11" xfId="70" applyFont="1" applyFill="1" applyBorder="1" applyAlignment="1">
      <alignment horizontal="center"/>
    </xf>
    <xf numFmtId="165" fontId="48" fillId="0" borderId="16" xfId="71" applyNumberFormat="1" applyFont="1" applyBorder="1" applyAlignment="1">
      <alignment horizontal="left" vertical="center" wrapText="1"/>
    </xf>
    <xf numFmtId="165" fontId="48" fillId="0" borderId="64" xfId="71" applyNumberFormat="1" applyFont="1" applyFill="1" applyBorder="1" applyAlignment="1">
      <alignment horizontal="center" vertical="center" wrapText="1"/>
    </xf>
    <xf numFmtId="0" fontId="48" fillId="0" borderId="64" xfId="71" applyFont="1" applyFill="1" applyBorder="1" applyAlignment="1">
      <alignment horizontal="center" wrapText="1"/>
    </xf>
    <xf numFmtId="165" fontId="48" fillId="0" borderId="64" xfId="71" applyNumberFormat="1" applyFont="1" applyFill="1" applyBorder="1" applyAlignment="1">
      <alignment horizontal="center" wrapText="1"/>
    </xf>
    <xf numFmtId="165" fontId="48" fillId="0" borderId="19" xfId="54" applyNumberFormat="1" applyFont="1" applyBorder="1" applyAlignment="1">
      <alignment horizontal="left" vertical="center"/>
    </xf>
    <xf numFmtId="165" fontId="24" fillId="0" borderId="11" xfId="54" applyNumberFormat="1" applyFont="1" applyBorder="1" applyAlignment="1">
      <alignment horizontal="left" vertical="center"/>
    </xf>
    <xf numFmtId="165" fontId="76" fillId="0" borderId="11" xfId="54" applyNumberFormat="1" applyFont="1" applyFill="1" applyBorder="1" applyAlignment="1">
      <alignment horizontal="center" vertical="center"/>
    </xf>
    <xf numFmtId="165" fontId="76" fillId="0" borderId="11" xfId="54" applyNumberFormat="1" applyFont="1" applyFill="1" applyBorder="1" applyAlignment="1">
      <alignment horizontal="center"/>
    </xf>
    <xf numFmtId="0" fontId="24" fillId="0" borderId="0" xfId="54" applyFont="1"/>
    <xf numFmtId="0" fontId="23" fillId="0" borderId="0" xfId="54" applyFont="1"/>
    <xf numFmtId="0" fontId="15" fillId="15" borderId="0" xfId="47" applyFont="1" applyFill="1" applyAlignment="1">
      <alignment horizontal="left" vertical="center"/>
    </xf>
    <xf numFmtId="0" fontId="16" fillId="0" borderId="0" xfId="47" applyFont="1" applyAlignment="1">
      <alignment vertical="center"/>
    </xf>
    <xf numFmtId="10" fontId="15" fillId="15" borderId="0" xfId="47" applyNumberFormat="1" applyFont="1" applyFill="1" applyAlignment="1">
      <alignment horizontal="left" vertical="center"/>
    </xf>
    <xf numFmtId="0" fontId="16" fillId="0" borderId="0" xfId="47" applyFont="1" applyAlignment="1">
      <alignment horizontal="center"/>
    </xf>
    <xf numFmtId="165" fontId="16" fillId="0" borderId="0" xfId="54" applyNumberFormat="1" applyAlignment="1">
      <alignment horizontal="center"/>
    </xf>
    <xf numFmtId="0" fontId="16" fillId="0" borderId="58" xfId="70" applyFont="1" applyBorder="1" applyAlignment="1">
      <alignment horizontal="center" vertical="center"/>
    </xf>
    <xf numFmtId="0" fontId="15" fillId="0" borderId="17" xfId="56" applyFont="1" applyBorder="1" applyAlignment="1">
      <alignment horizontal="center"/>
    </xf>
    <xf numFmtId="0" fontId="15" fillId="0" borderId="52" xfId="56" applyFont="1" applyBorder="1" applyAlignment="1">
      <alignment horizontal="center"/>
    </xf>
    <xf numFmtId="0" fontId="15" fillId="0" borderId="0" xfId="56" applyFont="1" applyAlignment="1">
      <alignment horizontal="center"/>
    </xf>
    <xf numFmtId="0" fontId="15" fillId="0" borderId="61" xfId="56" applyFont="1" applyBorder="1" applyAlignment="1">
      <alignment horizontal="center" vertical="center"/>
    </xf>
    <xf numFmtId="0" fontId="15" fillId="0" borderId="49" xfId="56" applyFont="1" applyBorder="1" applyAlignment="1">
      <alignment horizontal="center"/>
    </xf>
    <xf numFmtId="0" fontId="77" fillId="0" borderId="62" xfId="56" applyFont="1" applyBorder="1" applyAlignment="1">
      <alignment horizontal="center"/>
    </xf>
    <xf numFmtId="0" fontId="78" fillId="0" borderId="0" xfId="56" applyFont="1" applyAlignment="1">
      <alignment horizontal="center"/>
    </xf>
    <xf numFmtId="2" fontId="76" fillId="0" borderId="0" xfId="54" applyNumberFormat="1" applyFont="1" applyFill="1" applyBorder="1" applyAlignment="1">
      <alignment horizontal="center" vertical="center"/>
    </xf>
    <xf numFmtId="0" fontId="42" fillId="0" borderId="0" xfId="71" applyFont="1" applyAlignment="1">
      <alignment horizontal="center"/>
    </xf>
    <xf numFmtId="165" fontId="24" fillId="0" borderId="64" xfId="54" applyNumberFormat="1" applyFont="1" applyFill="1" applyBorder="1" applyAlignment="1">
      <alignment horizontal="center" vertical="center"/>
    </xf>
    <xf numFmtId="165" fontId="79" fillId="0" borderId="51" xfId="54" applyNumberFormat="1" applyFont="1" applyFill="1" applyBorder="1" applyAlignment="1">
      <alignment horizontal="center" vertical="center"/>
    </xf>
    <xf numFmtId="165" fontId="42" fillId="0" borderId="0" xfId="71" applyNumberFormat="1" applyFont="1" applyAlignment="1">
      <alignment horizontal="center"/>
    </xf>
    <xf numFmtId="165" fontId="24" fillId="0" borderId="0" xfId="54" applyNumberFormat="1" applyFont="1" applyFill="1" applyBorder="1" applyAlignment="1">
      <alignment horizontal="center" vertical="center"/>
    </xf>
    <xf numFmtId="165" fontId="76" fillId="0" borderId="0" xfId="54" applyNumberFormat="1" applyFont="1" applyFill="1" applyBorder="1" applyAlignment="1">
      <alignment horizontal="center" vertical="center"/>
    </xf>
    <xf numFmtId="165" fontId="16" fillId="0" borderId="0" xfId="54" applyNumberFormat="1" applyFont="1" applyBorder="1"/>
    <xf numFmtId="0" fontId="16" fillId="0" borderId="0" xfId="54" applyFont="1" applyBorder="1"/>
    <xf numFmtId="165" fontId="76" fillId="0" borderId="0" xfId="54" applyNumberFormat="1" applyFont="1" applyFill="1" applyBorder="1" applyAlignment="1">
      <alignment horizontal="center"/>
    </xf>
    <xf numFmtId="165" fontId="24" fillId="0" borderId="0" xfId="54" applyNumberFormat="1" applyFont="1" applyFill="1" applyBorder="1" applyAlignment="1">
      <alignment horizontal="center"/>
    </xf>
    <xf numFmtId="165" fontId="24" fillId="0" borderId="49" xfId="54" applyNumberFormat="1" applyFont="1" applyFill="1" applyBorder="1" applyAlignment="1">
      <alignment horizontal="center" vertical="center"/>
    </xf>
    <xf numFmtId="165" fontId="79" fillId="0" borderId="62" xfId="54" applyNumberFormat="1" applyFont="1" applyFill="1" applyBorder="1" applyAlignment="1">
      <alignment horizontal="center" vertical="center"/>
    </xf>
    <xf numFmtId="0" fontId="16" fillId="0" borderId="60" xfId="54" applyBorder="1" applyAlignment="1">
      <alignment vertical="center"/>
    </xf>
    <xf numFmtId="165" fontId="16" fillId="0" borderId="10" xfId="54" applyNumberFormat="1" applyFont="1" applyBorder="1" applyAlignment="1">
      <alignment horizontal="center"/>
    </xf>
    <xf numFmtId="1" fontId="79" fillId="0" borderId="56" xfId="54" applyNumberFormat="1" applyFont="1" applyBorder="1" applyAlignment="1">
      <alignment horizontal="center"/>
    </xf>
    <xf numFmtId="0" fontId="42" fillId="0" borderId="0" xfId="54" applyFont="1" applyAlignment="1">
      <alignment horizontal="center" vertical="center"/>
    </xf>
    <xf numFmtId="0" fontId="16" fillId="0" borderId="0" xfId="93" applyFont="1" applyAlignment="1">
      <alignment horizontal="center"/>
    </xf>
    <xf numFmtId="0" fontId="15" fillId="20" borderId="12" xfId="93" applyFont="1" applyFill="1" applyBorder="1" applyAlignment="1">
      <alignment vertical="center"/>
    </xf>
    <xf numFmtId="165" fontId="48" fillId="0" borderId="11" xfId="93" applyNumberFormat="1" applyFont="1" applyBorder="1" applyAlignment="1">
      <alignment horizontal="left"/>
    </xf>
    <xf numFmtId="165" fontId="80" fillId="0" borderId="11" xfId="93" applyNumberFormat="1" applyBorder="1" applyAlignment="1">
      <alignment horizontal="center"/>
    </xf>
    <xf numFmtId="0" fontId="48" fillId="0" borderId="0" xfId="93" applyFont="1"/>
    <xf numFmtId="165" fontId="0" fillId="0" borderId="19" xfId="93" applyNumberFormat="1" applyFont="1" applyBorder="1" applyAlignment="1">
      <alignment horizontal="center" vertical="center"/>
    </xf>
    <xf numFmtId="165" fontId="80" fillId="0" borderId="19" xfId="93" applyNumberFormat="1" applyBorder="1" applyAlignment="1">
      <alignment horizontal="center"/>
    </xf>
    <xf numFmtId="165" fontId="48" fillId="0" borderId="0" xfId="93" applyNumberFormat="1" applyFont="1" applyAlignment="1">
      <alignment horizontal="center"/>
    </xf>
    <xf numFmtId="172" fontId="48" fillId="0" borderId="11" xfId="70" applyNumberFormat="1" applyFont="1" applyFill="1" applyBorder="1" applyAlignment="1">
      <alignment horizontal="center"/>
    </xf>
    <xf numFmtId="0" fontId="48" fillId="0" borderId="0" xfId="54" applyFont="1" applyFill="1" applyAlignment="1">
      <alignment horizontal="center"/>
    </xf>
    <xf numFmtId="165" fontId="0" fillId="0" borderId="11" xfId="93" applyNumberFormat="1" applyFont="1" applyBorder="1" applyAlignment="1">
      <alignment horizontal="center" vertical="center"/>
    </xf>
    <xf numFmtId="0" fontId="48" fillId="0" borderId="11" xfId="71" applyFont="1" applyFill="1" applyBorder="1" applyAlignment="1">
      <alignment horizontal="center" vertical="center" wrapText="1"/>
    </xf>
    <xf numFmtId="165" fontId="80" fillId="0" borderId="20" xfId="93" applyNumberFormat="1" applyBorder="1" applyAlignment="1">
      <alignment horizontal="center"/>
    </xf>
    <xf numFmtId="165" fontId="16" fillId="0" borderId="11" xfId="93" applyNumberFormat="1" applyFont="1" applyFill="1" applyBorder="1" applyAlignment="1">
      <alignment horizontal="center" vertical="center"/>
    </xf>
    <xf numFmtId="165" fontId="16" fillId="0" borderId="11" xfId="93" applyNumberFormat="1" applyFont="1" applyFill="1" applyBorder="1" applyAlignment="1">
      <alignment horizontal="center"/>
    </xf>
    <xf numFmtId="2" fontId="76" fillId="0" borderId="11" xfId="54" applyNumberFormat="1" applyFont="1" applyFill="1" applyBorder="1" applyAlignment="1">
      <alignment horizontal="center" vertical="center"/>
    </xf>
    <xf numFmtId="2" fontId="15" fillId="15" borderId="0" xfId="47" applyNumberFormat="1" applyFont="1" applyFill="1" applyAlignment="1">
      <alignment horizontal="center"/>
    </xf>
    <xf numFmtId="165" fontId="48" fillId="0" borderId="0" xfId="93" applyNumberFormat="1" applyFont="1" applyFill="1" applyBorder="1" applyAlignment="1">
      <alignment horizontal="center" vertical="center"/>
    </xf>
    <xf numFmtId="165" fontId="17" fillId="0" borderId="12" xfId="93" applyNumberFormat="1" applyFont="1" applyBorder="1" applyAlignment="1">
      <alignment horizontal="left" indent="4"/>
    </xf>
    <xf numFmtId="165" fontId="48" fillId="0" borderId="0" xfId="93" applyNumberFormat="1" applyFont="1" applyBorder="1" applyAlignment="1">
      <alignment horizontal="center" vertical="center"/>
    </xf>
    <xf numFmtId="0" fontId="17" fillId="0" borderId="12" xfId="93" applyFont="1" applyBorder="1" applyAlignment="1">
      <alignment horizontal="left" indent="4"/>
    </xf>
    <xf numFmtId="165" fontId="48" fillId="0" borderId="0" xfId="93" applyNumberFormat="1" applyFont="1" applyBorder="1" applyAlignment="1">
      <alignment horizontal="center"/>
    </xf>
    <xf numFmtId="0" fontId="17" fillId="0" borderId="61" xfId="93" applyFont="1" applyBorder="1" applyAlignment="1">
      <alignment horizontal="left" indent="4"/>
    </xf>
    <xf numFmtId="0" fontId="65" fillId="0" borderId="49" xfId="99" applyFont="1" applyBorder="1"/>
    <xf numFmtId="0" fontId="65" fillId="0" borderId="0" xfId="99" applyFont="1"/>
    <xf numFmtId="0" fontId="1" fillId="0" borderId="0" xfId="99"/>
    <xf numFmtId="0" fontId="16" fillId="0" borderId="0" xfId="100" applyNumberFormat="1" applyFont="1" applyFill="1" applyBorder="1" applyAlignment="1">
      <alignment horizontal="left"/>
    </xf>
    <xf numFmtId="0" fontId="16" fillId="0" borderId="0" xfId="40" applyFont="1" applyFill="1" applyBorder="1" applyAlignment="1">
      <alignment horizontal="center"/>
    </xf>
    <xf numFmtId="0" fontId="16" fillId="0" borderId="0" xfId="74" applyNumberFormat="1" applyFont="1" applyFill="1" applyBorder="1" applyAlignment="1">
      <alignment horizontal="left"/>
    </xf>
    <xf numFmtId="0" fontId="16" fillId="0" borderId="0" xfId="40" applyFont="1" applyFill="1" applyBorder="1" applyAlignment="1"/>
    <xf numFmtId="0" fontId="16" fillId="0" borderId="0" xfId="40" applyNumberFormat="1" applyFont="1" applyFill="1" applyBorder="1" applyAlignment="1">
      <alignment horizontal="left"/>
    </xf>
    <xf numFmtId="0" fontId="1" fillId="0" borderId="49" xfId="99" applyBorder="1"/>
    <xf numFmtId="0" fontId="16" fillId="0" borderId="49" xfId="40" applyFont="1" applyFill="1" applyBorder="1" applyAlignment="1"/>
    <xf numFmtId="0" fontId="16" fillId="0" borderId="49" xfId="40" applyFont="1" applyFill="1" applyBorder="1" applyAlignment="1">
      <alignment horizontal="center"/>
    </xf>
    <xf numFmtId="0" fontId="16" fillId="0" borderId="49" xfId="40" applyNumberFormat="1" applyFont="1" applyFill="1" applyBorder="1" applyAlignment="1">
      <alignment horizontal="left"/>
    </xf>
    <xf numFmtId="0" fontId="16" fillId="0" borderId="0" xfId="99" applyFont="1" applyFill="1" applyBorder="1" applyAlignment="1">
      <alignment vertical="top"/>
    </xf>
    <xf numFmtId="0" fontId="16" fillId="0" borderId="0" xfId="99" applyFont="1" applyBorder="1" applyAlignment="1">
      <alignment horizontal="center" vertical="top"/>
    </xf>
    <xf numFmtId="0" fontId="16" fillId="0" borderId="0" xfId="99" applyFont="1" applyBorder="1" applyAlignment="1">
      <alignment vertical="top"/>
    </xf>
    <xf numFmtId="0" fontId="16" fillId="0" borderId="0" xfId="99" applyFont="1" applyFill="1" applyBorder="1" applyAlignment="1">
      <alignment horizontal="center" vertical="top"/>
    </xf>
    <xf numFmtId="0" fontId="74" fillId="0" borderId="0" xfId="99" applyFont="1" applyBorder="1" applyAlignment="1">
      <alignment vertical="top"/>
    </xf>
    <xf numFmtId="0" fontId="74" fillId="0" borderId="0" xfId="101" applyFont="1" applyBorder="1" applyAlignment="1">
      <alignment vertical="top"/>
    </xf>
    <xf numFmtId="0" fontId="74" fillId="0" borderId="0" xfId="99" applyFont="1" applyBorder="1" applyAlignment="1">
      <alignment horizontal="left" vertical="top"/>
    </xf>
    <xf numFmtId="0" fontId="74" fillId="0" borderId="0" xfId="99" applyFont="1" applyFill="1" applyBorder="1" applyAlignment="1">
      <alignment horizontal="left" vertical="top"/>
    </xf>
    <xf numFmtId="0" fontId="16" fillId="0" borderId="49" xfId="99" applyFont="1" applyBorder="1" applyAlignment="1">
      <alignment vertical="top"/>
    </xf>
    <xf numFmtId="0" fontId="16" fillId="0" borderId="49" xfId="99" applyFont="1" applyBorder="1" applyAlignment="1">
      <alignment horizontal="center" vertical="top"/>
    </xf>
    <xf numFmtId="0" fontId="74" fillId="0" borderId="49" xfId="99" applyFont="1" applyFill="1" applyBorder="1" applyAlignment="1">
      <alignment horizontal="left" vertical="top"/>
    </xf>
    <xf numFmtId="0" fontId="1" fillId="0" borderId="0" xfId="99" applyFill="1" applyBorder="1"/>
    <xf numFmtId="2" fontId="53" fillId="28" borderId="26" xfId="67" applyNumberFormat="1" applyFont="1" applyFill="1" applyBorder="1" applyAlignment="1">
      <alignment horizontal="center"/>
    </xf>
    <xf numFmtId="2" fontId="53" fillId="28" borderId="19" xfId="67" applyNumberFormat="1" applyFont="1" applyFill="1" applyBorder="1" applyAlignment="1">
      <alignment horizontal="center"/>
    </xf>
    <xf numFmtId="2" fontId="53" fillId="28" borderId="23" xfId="67" applyNumberFormat="1" applyFont="1" applyFill="1" applyBorder="1" applyAlignment="1">
      <alignment horizontal="center"/>
    </xf>
    <xf numFmtId="2" fontId="53" fillId="28" borderId="11" xfId="67" applyNumberFormat="1" applyFont="1" applyFill="1" applyBorder="1" applyAlignment="1">
      <alignment horizontal="center"/>
    </xf>
    <xf numFmtId="2" fontId="82" fillId="0" borderId="27" xfId="56" applyNumberFormat="1" applyFont="1" applyBorder="1" applyAlignment="1">
      <alignment horizontal="center" vertical="center"/>
    </xf>
    <xf numFmtId="2" fontId="82" fillId="0" borderId="13" xfId="56" applyNumberFormat="1" applyFont="1" applyBorder="1" applyAlignment="1">
      <alignment horizontal="center" vertical="center"/>
    </xf>
    <xf numFmtId="2" fontId="82" fillId="0" borderId="14" xfId="56" applyNumberFormat="1" applyFont="1" applyBorder="1" applyAlignment="1">
      <alignment horizontal="center" vertical="center"/>
    </xf>
    <xf numFmtId="165" fontId="53" fillId="17" borderId="23" xfId="67" applyNumberFormat="1" applyFont="1" applyFill="1" applyBorder="1" applyAlignment="1">
      <alignment horizontal="center"/>
    </xf>
    <xf numFmtId="0" fontId="53" fillId="17" borderId="26" xfId="67" applyFont="1" applyFill="1" applyBorder="1" applyAlignment="1">
      <alignment horizontal="center"/>
    </xf>
    <xf numFmtId="1" fontId="53" fillId="17" borderId="43" xfId="67" applyNumberFormat="1" applyFont="1" applyFill="1" applyBorder="1" applyAlignment="1">
      <alignment horizontal="center"/>
    </xf>
    <xf numFmtId="165" fontId="45" fillId="17" borderId="42" xfId="67" applyNumberFormat="1" applyFont="1" applyFill="1" applyBorder="1" applyAlignment="1">
      <alignment horizontal="center"/>
    </xf>
    <xf numFmtId="165" fontId="45" fillId="17" borderId="37" xfId="67" applyNumberFormat="1" applyFont="1" applyFill="1" applyBorder="1" applyAlignment="1">
      <alignment horizontal="center"/>
    </xf>
    <xf numFmtId="0" fontId="53" fillId="16" borderId="11" xfId="67" applyFont="1" applyFill="1" applyBorder="1" applyAlignment="1">
      <alignment horizontal="center"/>
    </xf>
    <xf numFmtId="0" fontId="53" fillId="16" borderId="19" xfId="67" applyFont="1" applyFill="1" applyBorder="1" applyAlignment="1">
      <alignment horizontal="center"/>
    </xf>
    <xf numFmtId="0" fontId="53" fillId="19" borderId="23" xfId="67" applyFont="1" applyFill="1" applyBorder="1" applyAlignment="1">
      <alignment horizontal="center"/>
    </xf>
    <xf numFmtId="1" fontId="53" fillId="19" borderId="38" xfId="67" applyNumberFormat="1" applyFont="1" applyFill="1" applyBorder="1" applyAlignment="1">
      <alignment horizontal="center"/>
    </xf>
    <xf numFmtId="1" fontId="53" fillId="19" borderId="37" xfId="67" applyNumberFormat="1" applyFont="1" applyFill="1" applyBorder="1" applyAlignment="1">
      <alignment horizontal="center"/>
    </xf>
    <xf numFmtId="1" fontId="45" fillId="19" borderId="11" xfId="67" applyNumberFormat="1" applyFont="1" applyFill="1" applyBorder="1" applyAlignment="1">
      <alignment horizontal="center"/>
    </xf>
    <xf numFmtId="2" fontId="53" fillId="16" borderId="19" xfId="67" applyNumberFormat="1" applyFont="1" applyFill="1" applyBorder="1" applyAlignment="1">
      <alignment horizontal="center"/>
    </xf>
    <xf numFmtId="165" fontId="45" fillId="16" borderId="39" xfId="67" applyNumberFormat="1" applyFont="1" applyFill="1" applyBorder="1" applyAlignment="1">
      <alignment horizontal="center"/>
    </xf>
    <xf numFmtId="1" fontId="53" fillId="16" borderId="30" xfId="67" applyNumberFormat="1" applyFont="1" applyFill="1" applyBorder="1" applyAlignment="1">
      <alignment horizontal="center"/>
    </xf>
    <xf numFmtId="2" fontId="53" fillId="15" borderId="11" xfId="67" applyNumberFormat="1" applyFont="1" applyFill="1" applyBorder="1" applyAlignment="1">
      <alignment horizontal="center"/>
    </xf>
    <xf numFmtId="2" fontId="53" fillId="15" borderId="50" xfId="67" applyNumberFormat="1" applyFont="1" applyFill="1" applyBorder="1" applyAlignment="1">
      <alignment horizontal="center"/>
    </xf>
    <xf numFmtId="2" fontId="53" fillId="19" borderId="11" xfId="67" applyNumberFormat="1" applyFont="1" applyFill="1" applyBorder="1" applyAlignment="1">
      <alignment horizontal="center"/>
    </xf>
    <xf numFmtId="2" fontId="45" fillId="17" borderId="29" xfId="65" applyNumberFormat="1" applyFont="1" applyFill="1" applyBorder="1" applyAlignment="1">
      <alignment horizontal="center" vertical="center"/>
    </xf>
    <xf numFmtId="2" fontId="45" fillId="15" borderId="27" xfId="65" applyNumberFormat="1" applyFont="1" applyFill="1" applyBorder="1" applyAlignment="1">
      <alignment horizontal="center" vertical="center"/>
    </xf>
    <xf numFmtId="2" fontId="45" fillId="15" borderId="14" xfId="65" applyNumberFormat="1" applyFont="1" applyFill="1" applyBorder="1" applyAlignment="1">
      <alignment horizontal="center" vertical="center"/>
    </xf>
    <xf numFmtId="2" fontId="45" fillId="17" borderId="27" xfId="65" applyNumberFormat="1" applyFont="1" applyFill="1" applyBorder="1" applyAlignment="1">
      <alignment horizontal="center" vertical="center"/>
    </xf>
    <xf numFmtId="2" fontId="45" fillId="18" borderId="13" xfId="65" applyNumberFormat="1" applyFont="1" applyFill="1" applyBorder="1" applyAlignment="1">
      <alignment horizontal="center" vertical="center"/>
    </xf>
    <xf numFmtId="2" fontId="45" fillId="0" borderId="27" xfId="65" applyNumberFormat="1" applyFont="1" applyFill="1" applyBorder="1" applyAlignment="1">
      <alignment horizontal="center" vertical="center"/>
    </xf>
    <xf numFmtId="2" fontId="45" fillId="18" borderId="27" xfId="65" applyNumberFormat="1" applyFont="1" applyFill="1" applyBorder="1" applyAlignment="1">
      <alignment horizontal="center" vertical="center"/>
    </xf>
    <xf numFmtId="2" fontId="45" fillId="0" borderId="13" xfId="65" applyNumberFormat="1" applyFont="1" applyFill="1" applyBorder="1" applyAlignment="1">
      <alignment horizontal="center" vertical="center"/>
    </xf>
    <xf numFmtId="0" fontId="53" fillId="0" borderId="23" xfId="67" applyFont="1" applyFill="1" applyBorder="1" applyAlignment="1">
      <alignment horizontal="center"/>
    </xf>
    <xf numFmtId="0" fontId="53" fillId="0" borderId="23" xfId="67" applyFont="1" applyFill="1" applyBorder="1" applyAlignment="1">
      <alignment horizontal="left"/>
    </xf>
    <xf numFmtId="0" fontId="52" fillId="0" borderId="35" xfId="67" applyFont="1" applyFill="1" applyBorder="1" applyAlignment="1">
      <alignment horizontal="left"/>
    </xf>
    <xf numFmtId="165" fontId="53" fillId="0" borderId="14" xfId="67" applyNumberFormat="1" applyFont="1" applyFill="1" applyBorder="1" applyAlignment="1">
      <alignment horizontal="center"/>
    </xf>
    <xf numFmtId="165" fontId="53" fillId="0" borderId="61" xfId="67" applyNumberFormat="1" applyFont="1" applyFill="1" applyBorder="1" applyAlignment="1">
      <alignment horizontal="center"/>
    </xf>
    <xf numFmtId="165" fontId="53" fillId="0" borderId="35" xfId="67" applyNumberFormat="1" applyFont="1" applyFill="1" applyBorder="1" applyAlignment="1">
      <alignment horizontal="center"/>
    </xf>
    <xf numFmtId="165" fontId="53" fillId="0" borderId="23" xfId="67" applyNumberFormat="1" applyFont="1" applyFill="1" applyBorder="1" applyAlignment="1">
      <alignment horizontal="center"/>
    </xf>
    <xf numFmtId="2" fontId="53" fillId="0" borderId="50" xfId="67" applyNumberFormat="1" applyFont="1" applyFill="1" applyBorder="1" applyAlignment="1">
      <alignment horizontal="center"/>
    </xf>
    <xf numFmtId="165" fontId="53" fillId="0" borderId="42" xfId="67" applyNumberFormat="1" applyFont="1" applyFill="1" applyBorder="1" applyAlignment="1">
      <alignment horizontal="center"/>
    </xf>
    <xf numFmtId="2" fontId="53" fillId="0" borderId="23" xfId="67" applyNumberFormat="1" applyFont="1" applyFill="1" applyBorder="1" applyAlignment="1">
      <alignment horizontal="center"/>
    </xf>
    <xf numFmtId="1" fontId="45" fillId="0" borderId="23" xfId="67" applyNumberFormat="1" applyFont="1" applyFill="1" applyBorder="1" applyAlignment="1">
      <alignment horizontal="center"/>
    </xf>
    <xf numFmtId="165" fontId="45" fillId="0" borderId="43" xfId="67" applyNumberFormat="1" applyFont="1" applyFill="1" applyBorder="1" applyAlignment="1">
      <alignment horizontal="center"/>
    </xf>
    <xf numFmtId="1" fontId="53" fillId="0" borderId="35" xfId="67" applyNumberFormat="1" applyFont="1" applyFill="1" applyBorder="1" applyAlignment="1">
      <alignment horizontal="center"/>
    </xf>
    <xf numFmtId="2" fontId="45" fillId="0" borderId="14" xfId="65" applyNumberFormat="1" applyFont="1" applyFill="1" applyBorder="1" applyAlignment="1">
      <alignment horizontal="center" vertical="center"/>
    </xf>
    <xf numFmtId="2" fontId="45" fillId="0" borderId="23" xfId="88" applyNumberFormat="1" applyFont="1" applyFill="1" applyBorder="1" applyAlignment="1">
      <alignment horizontal="center"/>
    </xf>
    <xf numFmtId="2" fontId="46" fillId="0" borderId="23" xfId="88" applyNumberFormat="1" applyFont="1" applyFill="1" applyBorder="1" applyAlignment="1">
      <alignment horizontal="center"/>
    </xf>
    <xf numFmtId="2" fontId="45" fillId="0" borderId="11" xfId="88" applyNumberFormat="1" applyFont="1" applyFill="1" applyBorder="1" applyAlignment="1">
      <alignment horizontal="center"/>
    </xf>
    <xf numFmtId="2" fontId="46" fillId="0" borderId="11" xfId="88" applyNumberFormat="1" applyFont="1" applyFill="1" applyBorder="1" applyAlignment="1">
      <alignment horizontal="center"/>
    </xf>
    <xf numFmtId="2" fontId="55" fillId="20" borderId="22" xfId="68" applyNumberFormat="1" applyFont="1" applyFill="1" applyBorder="1" applyAlignment="1">
      <alignment horizontal="center" vertical="center"/>
    </xf>
    <xf numFmtId="2" fontId="45" fillId="17" borderId="19" xfId="88" applyNumberFormat="1" applyFont="1" applyFill="1" applyBorder="1" applyAlignment="1">
      <alignment horizontal="center"/>
    </xf>
    <xf numFmtId="2" fontId="45" fillId="16" borderId="23" xfId="88" applyNumberFormat="1" applyFont="1" applyFill="1" applyBorder="1" applyAlignment="1">
      <alignment horizontal="center"/>
    </xf>
    <xf numFmtId="2" fontId="45" fillId="19" borderId="23" xfId="88" applyNumberFormat="1" applyFont="1" applyFill="1" applyBorder="1" applyAlignment="1">
      <alignment horizontal="center"/>
    </xf>
    <xf numFmtId="2" fontId="45" fillId="18" borderId="11" xfId="88" applyNumberFormat="1" applyFont="1" applyFill="1" applyBorder="1" applyAlignment="1">
      <alignment horizontal="center"/>
    </xf>
    <xf numFmtId="2" fontId="45" fillId="17" borderId="11" xfId="88" applyNumberFormat="1" applyFont="1" applyFill="1" applyBorder="1" applyAlignment="1">
      <alignment horizontal="center"/>
    </xf>
    <xf numFmtId="2" fontId="46" fillId="17" borderId="30" xfId="88" applyNumberFormat="1" applyFont="1" applyFill="1" applyBorder="1" applyAlignment="1">
      <alignment horizontal="center"/>
    </xf>
    <xf numFmtId="2" fontId="46" fillId="18" borderId="11" xfId="88" applyNumberFormat="1" applyFont="1" applyFill="1" applyBorder="1" applyAlignment="1">
      <alignment horizontal="center"/>
    </xf>
    <xf numFmtId="2" fontId="46" fillId="16" borderId="23" xfId="88" applyNumberFormat="1" applyFont="1" applyFill="1" applyBorder="1" applyAlignment="1">
      <alignment horizontal="center"/>
    </xf>
    <xf numFmtId="2" fontId="46" fillId="19" borderId="23" xfId="88" applyNumberFormat="1" applyFont="1" applyFill="1" applyBorder="1" applyAlignment="1">
      <alignment horizontal="center"/>
    </xf>
    <xf numFmtId="2" fontId="60" fillId="15" borderId="72" xfId="0" applyNumberFormat="1" applyFont="1" applyFill="1" applyBorder="1" applyAlignment="1">
      <alignment horizontal="center" wrapText="1"/>
    </xf>
    <xf numFmtId="2" fontId="45" fillId="0" borderId="73" xfId="0" applyNumberFormat="1" applyFont="1" applyFill="1" applyBorder="1" applyAlignment="1">
      <alignment horizontal="right" wrapText="1"/>
    </xf>
    <xf numFmtId="2" fontId="45" fillId="0" borderId="74" xfId="0" applyNumberFormat="1" applyFont="1" applyFill="1" applyBorder="1" applyAlignment="1">
      <alignment horizontal="right" wrapText="1"/>
    </xf>
    <xf numFmtId="2" fontId="45" fillId="0" borderId="75" xfId="0" applyNumberFormat="1" applyFont="1" applyFill="1" applyBorder="1" applyAlignment="1">
      <alignment horizontal="right" wrapText="1"/>
    </xf>
    <xf numFmtId="2" fontId="44" fillId="15" borderId="76" xfId="0" applyNumberFormat="1" applyFont="1" applyFill="1" applyBorder="1" applyAlignment="1">
      <alignment horizontal="center" vertical="center"/>
    </xf>
    <xf numFmtId="2" fontId="45" fillId="0" borderId="77" xfId="0" applyNumberFormat="1" applyFont="1" applyFill="1" applyBorder="1" applyAlignment="1">
      <alignment horizontal="center" vertical="center"/>
    </xf>
    <xf numFmtId="2" fontId="45" fillId="0" borderId="71" xfId="0" applyNumberFormat="1" applyFont="1" applyFill="1" applyBorder="1" applyAlignment="1">
      <alignment horizontal="center" vertical="center"/>
    </xf>
    <xf numFmtId="2" fontId="45" fillId="0" borderId="72" xfId="0" applyNumberFormat="1" applyFont="1" applyFill="1" applyBorder="1" applyAlignment="1">
      <alignment horizontal="center" vertical="center"/>
    </xf>
    <xf numFmtId="2" fontId="45" fillId="15" borderId="78" xfId="88" applyNumberFormat="1" applyFont="1" applyFill="1" applyBorder="1" applyAlignment="1">
      <alignment horizontal="center"/>
    </xf>
    <xf numFmtId="2" fontId="45" fillId="15" borderId="74" xfId="88" applyNumberFormat="1" applyFont="1" applyFill="1" applyBorder="1" applyAlignment="1">
      <alignment horizontal="center"/>
    </xf>
    <xf numFmtId="2" fontId="45" fillId="0" borderId="78" xfId="0" applyNumberFormat="1" applyFont="1" applyFill="1" applyBorder="1" applyAlignment="1">
      <alignment horizontal="center"/>
    </xf>
    <xf numFmtId="2" fontId="45" fillId="0" borderId="74" xfId="0" applyNumberFormat="1" applyFont="1" applyFill="1" applyBorder="1" applyAlignment="1">
      <alignment horizontal="center"/>
    </xf>
    <xf numFmtId="2" fontId="45" fillId="18" borderId="11" xfId="0" applyNumberFormat="1" applyFont="1" applyFill="1" applyBorder="1" applyAlignment="1">
      <alignment horizontal="center"/>
    </xf>
    <xf numFmtId="2" fontId="45" fillId="19" borderId="11" xfId="0" applyNumberFormat="1" applyFont="1" applyFill="1" applyBorder="1" applyAlignment="1">
      <alignment horizontal="center"/>
    </xf>
    <xf numFmtId="2" fontId="45" fillId="17" borderId="11" xfId="0" applyNumberFormat="1" applyFont="1" applyFill="1" applyBorder="1" applyAlignment="1">
      <alignment horizontal="center"/>
    </xf>
    <xf numFmtId="2" fontId="46" fillId="17" borderId="30" xfId="0" applyNumberFormat="1" applyFont="1" applyFill="1" applyBorder="1" applyAlignment="1">
      <alignment horizontal="center"/>
    </xf>
    <xf numFmtId="2" fontId="46" fillId="19" borderId="32" xfId="0" applyNumberFormat="1" applyFont="1" applyFill="1" applyBorder="1" applyAlignment="1">
      <alignment horizontal="center"/>
    </xf>
    <xf numFmtId="2" fontId="46" fillId="19" borderId="19" xfId="0" applyNumberFormat="1" applyFont="1" applyFill="1" applyBorder="1" applyAlignment="1">
      <alignment horizontal="center"/>
    </xf>
    <xf numFmtId="2" fontId="46" fillId="18" borderId="11" xfId="0" applyNumberFormat="1" applyFont="1" applyFill="1" applyBorder="1" applyAlignment="1">
      <alignment horizontal="center"/>
    </xf>
    <xf numFmtId="2" fontId="46" fillId="16" borderId="11" xfId="0" applyNumberFormat="1" applyFont="1" applyFill="1" applyBorder="1" applyAlignment="1">
      <alignment horizontal="center"/>
    </xf>
    <xf numFmtId="2" fontId="46" fillId="19" borderId="11" xfId="0" applyNumberFormat="1" applyFont="1" applyFill="1" applyBorder="1" applyAlignment="1">
      <alignment horizontal="center"/>
    </xf>
    <xf numFmtId="2" fontId="46" fillId="17" borderId="11" xfId="0" applyNumberFormat="1" applyFont="1" applyFill="1" applyBorder="1" applyAlignment="1">
      <alignment horizontal="center"/>
    </xf>
    <xf numFmtId="2" fontId="46" fillId="19" borderId="30" xfId="0" applyNumberFormat="1" applyFont="1" applyFill="1" applyBorder="1" applyAlignment="1">
      <alignment horizontal="center"/>
    </xf>
    <xf numFmtId="2" fontId="45" fillId="19" borderId="74" xfId="0" applyNumberFormat="1" applyFont="1" applyFill="1" applyBorder="1" applyAlignment="1">
      <alignment horizontal="center"/>
    </xf>
    <xf numFmtId="2" fontId="45" fillId="16" borderId="11" xfId="0" applyNumberFormat="1" applyFont="1" applyFill="1" applyBorder="1" applyAlignment="1">
      <alignment horizontal="center"/>
    </xf>
    <xf numFmtId="2" fontId="45" fillId="17" borderId="74" xfId="0" applyNumberFormat="1" applyFont="1" applyFill="1" applyBorder="1" applyAlignment="1">
      <alignment horizontal="center"/>
    </xf>
    <xf numFmtId="2" fontId="44" fillId="20" borderId="21" xfId="68" applyNumberFormat="1" applyFont="1" applyFill="1" applyBorder="1" applyAlignment="1">
      <alignment horizontal="center" vertical="center"/>
    </xf>
    <xf numFmtId="2" fontId="44" fillId="20" borderId="18" xfId="68" applyNumberFormat="1" applyFont="1" applyFill="1" applyBorder="1" applyAlignment="1">
      <alignment horizontal="center" vertical="center"/>
    </xf>
    <xf numFmtId="2" fontId="44" fillId="20" borderId="22" xfId="68" applyNumberFormat="1" applyFont="1" applyFill="1" applyBorder="1" applyAlignment="1">
      <alignment horizontal="center" vertical="center"/>
    </xf>
    <xf numFmtId="2" fontId="53" fillId="0" borderId="30" xfId="67" applyNumberFormat="1" applyFont="1" applyFill="1" applyBorder="1" applyAlignment="1">
      <alignment horizontal="center"/>
    </xf>
    <xf numFmtId="2" fontId="53" fillId="0" borderId="16" xfId="67" applyNumberFormat="1" applyFont="1" applyFill="1" applyBorder="1" applyAlignment="1">
      <alignment horizontal="center"/>
    </xf>
    <xf numFmtId="2" fontId="45" fillId="0" borderId="19" xfId="29" applyNumberFormat="1" applyFont="1" applyFill="1" applyBorder="1" applyAlignment="1">
      <alignment horizontal="center" vertical="center"/>
    </xf>
    <xf numFmtId="2" fontId="45" fillId="0" borderId="16" xfId="65" applyNumberFormat="1" applyFont="1" applyFill="1" applyBorder="1" applyAlignment="1">
      <alignment horizontal="center" vertical="center"/>
    </xf>
    <xf numFmtId="2" fontId="45" fillId="19" borderId="19" xfId="29" applyNumberFormat="1" applyFont="1" applyFill="1" applyBorder="1" applyAlignment="1">
      <alignment horizontal="center" vertical="center"/>
    </xf>
    <xf numFmtId="2" fontId="45" fillId="18" borderId="19" xfId="29" applyNumberFormat="1" applyFont="1" applyFill="1" applyBorder="1" applyAlignment="1">
      <alignment horizontal="center" vertical="center"/>
    </xf>
    <xf numFmtId="2" fontId="45" fillId="17" borderId="19" xfId="29" applyNumberFormat="1" applyFont="1" applyFill="1" applyBorder="1" applyAlignment="1">
      <alignment horizontal="center" vertical="center"/>
    </xf>
    <xf numFmtId="2" fontId="45" fillId="17" borderId="27" xfId="29" applyNumberFormat="1" applyFont="1" applyFill="1" applyBorder="1" applyAlignment="1">
      <alignment horizontal="center" vertical="center"/>
    </xf>
    <xf numFmtId="2" fontId="45" fillId="0" borderId="30" xfId="29" applyNumberFormat="1" applyFont="1" applyFill="1" applyBorder="1" applyAlignment="1">
      <alignment horizontal="center" vertical="center"/>
    </xf>
    <xf numFmtId="2" fontId="46" fillId="17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2" fontId="45" fillId="19" borderId="30" xfId="29" applyNumberFormat="1" applyFont="1" applyFill="1" applyBorder="1" applyAlignment="1">
      <alignment horizontal="center" vertical="center"/>
    </xf>
    <xf numFmtId="2" fontId="46" fillId="16" borderId="12" xfId="0" applyNumberFormat="1" applyFont="1" applyFill="1" applyBorder="1" applyAlignment="1">
      <alignment horizontal="center"/>
    </xf>
    <xf numFmtId="2" fontId="45" fillId="0" borderId="26" xfId="88" applyNumberFormat="1" applyFont="1" applyFill="1" applyBorder="1" applyAlignment="1">
      <alignment horizontal="center"/>
    </xf>
    <xf numFmtId="2" fontId="45" fillId="19" borderId="26" xfId="88" applyNumberFormat="1" applyFont="1" applyFill="1" applyBorder="1" applyAlignment="1">
      <alignment horizontal="center"/>
    </xf>
    <xf numFmtId="2" fontId="45" fillId="16" borderId="26" xfId="88" applyNumberFormat="1" applyFont="1" applyFill="1" applyBorder="1" applyAlignment="1">
      <alignment horizontal="center"/>
    </xf>
    <xf numFmtId="2" fontId="46" fillId="17" borderId="11" xfId="88" applyNumberFormat="1" applyFont="1" applyFill="1" applyBorder="1" applyAlignment="1">
      <alignment horizontal="center"/>
    </xf>
    <xf numFmtId="2" fontId="44" fillId="20" borderId="70" xfId="68" applyNumberFormat="1" applyFont="1" applyFill="1" applyBorder="1" applyAlignment="1">
      <alignment horizontal="center" vertical="center"/>
    </xf>
    <xf numFmtId="2" fontId="45" fillId="0" borderId="55" xfId="88" applyNumberFormat="1" applyFont="1" applyFill="1" applyBorder="1" applyAlignment="1">
      <alignment horizontal="center"/>
    </xf>
    <xf numFmtId="2" fontId="46" fillId="17" borderId="44" xfId="88" applyNumberFormat="1" applyFont="1" applyFill="1" applyBorder="1" applyAlignment="1">
      <alignment horizontal="center"/>
    </xf>
    <xf numFmtId="2" fontId="46" fillId="0" borderId="31" xfId="88" applyNumberFormat="1" applyFont="1" applyFill="1" applyBorder="1" applyAlignment="1">
      <alignment horizontal="center"/>
    </xf>
    <xf numFmtId="2" fontId="46" fillId="0" borderId="44" xfId="88" applyNumberFormat="1" applyFont="1" applyFill="1" applyBorder="1" applyAlignment="1">
      <alignment horizontal="center"/>
    </xf>
    <xf numFmtId="2" fontId="45" fillId="19" borderId="11" xfId="29" applyNumberFormat="1" applyFont="1" applyFill="1" applyBorder="1" applyAlignment="1">
      <alignment horizontal="center" vertical="center"/>
    </xf>
    <xf numFmtId="2" fontId="45" fillId="18" borderId="11" xfId="29" applyNumberFormat="1" applyFont="1" applyFill="1" applyBorder="1" applyAlignment="1">
      <alignment horizontal="center" vertical="center"/>
    </xf>
    <xf numFmtId="2" fontId="45" fillId="17" borderId="11" xfId="29" applyNumberFormat="1" applyFont="1" applyFill="1" applyBorder="1" applyAlignment="1">
      <alignment horizontal="center" vertical="center"/>
    </xf>
    <xf numFmtId="2" fontId="45" fillId="0" borderId="11" xfId="29" applyNumberFormat="1" applyFont="1" applyFill="1" applyBorder="1" applyAlignment="1">
      <alignment horizontal="center" vertical="center"/>
    </xf>
    <xf numFmtId="2" fontId="45" fillId="0" borderId="37" xfId="0" applyNumberFormat="1" applyFont="1" applyFill="1" applyBorder="1" applyAlignment="1">
      <alignment horizontal="center"/>
    </xf>
    <xf numFmtId="2" fontId="53" fillId="0" borderId="13" xfId="67" applyNumberFormat="1" applyFont="1" applyFill="1" applyBorder="1" applyAlignment="1">
      <alignment horizontal="center"/>
    </xf>
    <xf numFmtId="2" fontId="45" fillId="16" borderId="30" xfId="0" applyNumberFormat="1" applyFont="1" applyFill="1" applyBorder="1" applyAlignment="1">
      <alignment horizontal="center"/>
    </xf>
    <xf numFmtId="2" fontId="45" fillId="0" borderId="13" xfId="29" applyNumberFormat="1" applyFont="1" applyFill="1" applyBorder="1" applyAlignment="1">
      <alignment horizontal="center" vertical="center"/>
    </xf>
    <xf numFmtId="2" fontId="46" fillId="16" borderId="13" xfId="0" applyNumberFormat="1" applyFont="1" applyFill="1" applyBorder="1" applyAlignment="1">
      <alignment horizontal="center"/>
    </xf>
    <xf numFmtId="2" fontId="46" fillId="16" borderId="35" xfId="88" applyNumberFormat="1" applyFont="1" applyFill="1" applyBorder="1" applyAlignment="1">
      <alignment horizontal="center"/>
    </xf>
    <xf numFmtId="2" fontId="46" fillId="16" borderId="30" xfId="0" applyNumberFormat="1" applyFont="1" applyFill="1" applyBorder="1" applyAlignment="1">
      <alignment horizontal="center"/>
    </xf>
    <xf numFmtId="2" fontId="45" fillId="16" borderId="19" xfId="88" applyNumberFormat="1" applyFont="1" applyFill="1" applyBorder="1" applyAlignment="1">
      <alignment horizontal="center"/>
    </xf>
    <xf numFmtId="2" fontId="46" fillId="16" borderId="19" xfId="0" applyNumberFormat="1" applyFont="1" applyFill="1" applyBorder="1" applyAlignment="1">
      <alignment horizontal="center"/>
    </xf>
    <xf numFmtId="2" fontId="45" fillId="0" borderId="0" xfId="0" applyNumberFormat="1" applyFont="1" applyBorder="1"/>
    <xf numFmtId="2" fontId="45" fillId="19" borderId="19" xfId="0" applyNumberFormat="1" applyFont="1" applyFill="1" applyBorder="1" applyAlignment="1">
      <alignment horizontal="center"/>
    </xf>
    <xf numFmtId="2" fontId="53" fillId="16" borderId="30" xfId="67" applyNumberFormat="1" applyFont="1" applyFill="1" applyBorder="1" applyAlignment="1">
      <alignment horizontal="center"/>
    </xf>
    <xf numFmtId="2" fontId="45" fillId="0" borderId="36" xfId="88" applyNumberFormat="1" applyFont="1" applyFill="1" applyBorder="1" applyAlignment="1">
      <alignment horizontal="center"/>
    </xf>
    <xf numFmtId="2" fontId="46" fillId="0" borderId="35" xfId="88" applyNumberFormat="1" applyFont="1" applyFill="1" applyBorder="1" applyAlignment="1">
      <alignment horizontal="center"/>
    </xf>
    <xf numFmtId="2" fontId="45" fillId="17" borderId="30" xfId="88" applyNumberFormat="1" applyFont="1" applyFill="1" applyBorder="1" applyAlignment="1">
      <alignment horizontal="center"/>
    </xf>
    <xf numFmtId="2" fontId="45" fillId="0" borderId="43" xfId="88" applyNumberFormat="1" applyFont="1" applyFill="1" applyBorder="1" applyAlignment="1">
      <alignment horizontal="center"/>
    </xf>
    <xf numFmtId="2" fontId="45" fillId="0" borderId="30" xfId="88" applyNumberFormat="1" applyFont="1" applyFill="1" applyBorder="1" applyAlignment="1">
      <alignment horizontal="center"/>
    </xf>
    <xf numFmtId="2" fontId="45" fillId="0" borderId="37" xfId="88" applyNumberFormat="1" applyFont="1" applyFill="1" applyBorder="1" applyAlignment="1">
      <alignment horizontal="center"/>
    </xf>
    <xf numFmtId="2" fontId="45" fillId="0" borderId="35" xfId="88" applyNumberFormat="1" applyFont="1" applyFill="1" applyBorder="1" applyAlignment="1">
      <alignment horizontal="center"/>
    </xf>
    <xf numFmtId="2" fontId="45" fillId="0" borderId="42" xfId="88" applyNumberFormat="1" applyFont="1" applyFill="1" applyBorder="1" applyAlignment="1">
      <alignment horizontal="center"/>
    </xf>
    <xf numFmtId="2" fontId="44" fillId="20" borderId="41" xfId="68" applyNumberFormat="1" applyFont="1" applyFill="1" applyBorder="1" applyAlignment="1">
      <alignment horizontal="center" vertical="center"/>
    </xf>
    <xf numFmtId="2" fontId="45" fillId="0" borderId="27" xfId="88" applyNumberFormat="1" applyFont="1" applyFill="1" applyBorder="1" applyAlignment="1">
      <alignment horizontal="center"/>
    </xf>
    <xf numFmtId="2" fontId="46" fillId="0" borderId="13" xfId="88" applyNumberFormat="1" applyFont="1" applyFill="1" applyBorder="1" applyAlignment="1">
      <alignment horizontal="center"/>
    </xf>
    <xf numFmtId="2" fontId="46" fillId="0" borderId="14" xfId="88" applyNumberFormat="1" applyFont="1" applyFill="1" applyBorder="1" applyAlignment="1">
      <alignment horizontal="center"/>
    </xf>
    <xf numFmtId="2" fontId="45" fillId="0" borderId="19" xfId="88" applyNumberFormat="1" applyFont="1" applyFill="1" applyBorder="1" applyAlignment="1">
      <alignment horizontal="center"/>
    </xf>
    <xf numFmtId="2" fontId="45" fillId="19" borderId="37" xfId="0" applyNumberFormat="1" applyFont="1" applyFill="1" applyBorder="1" applyAlignment="1">
      <alignment horizontal="center"/>
    </xf>
    <xf numFmtId="2" fontId="45" fillId="0" borderId="39" xfId="88" applyNumberFormat="1" applyFont="1" applyFill="1" applyBorder="1" applyAlignment="1">
      <alignment horizontal="center"/>
    </xf>
    <xf numFmtId="2" fontId="45" fillId="16" borderId="42" xfId="88" applyNumberFormat="1" applyFont="1" applyFill="1" applyBorder="1" applyAlignment="1">
      <alignment horizontal="center"/>
    </xf>
    <xf numFmtId="2" fontId="45" fillId="0" borderId="37" xfId="29" applyNumberFormat="1" applyFont="1" applyFill="1" applyBorder="1" applyAlignment="1">
      <alignment horizontal="center" vertical="center"/>
    </xf>
    <xf numFmtId="2" fontId="45" fillId="16" borderId="51" xfId="0" applyNumberFormat="1" applyFont="1" applyFill="1" applyBorder="1" applyAlignment="1">
      <alignment horizontal="center"/>
    </xf>
    <xf numFmtId="2" fontId="45" fillId="0" borderId="39" xfId="29" applyNumberFormat="1" applyFont="1" applyFill="1" applyBorder="1" applyAlignment="1">
      <alignment horizontal="center" vertical="center"/>
    </xf>
    <xf numFmtId="2" fontId="45" fillId="0" borderId="51" xfId="0" applyNumberFormat="1" applyFont="1" applyFill="1" applyBorder="1" applyAlignment="1">
      <alignment horizontal="center"/>
    </xf>
    <xf numFmtId="2" fontId="45" fillId="19" borderId="39" xfId="29" applyNumberFormat="1" applyFont="1" applyFill="1" applyBorder="1" applyAlignment="1">
      <alignment horizontal="center" vertical="center"/>
    </xf>
    <xf numFmtId="2" fontId="60" fillId="15" borderId="38" xfId="0" applyNumberFormat="1" applyFont="1" applyFill="1" applyBorder="1" applyAlignment="1">
      <alignment horizontal="center" wrapText="1"/>
    </xf>
    <xf numFmtId="2" fontId="48" fillId="0" borderId="11" xfId="70" applyNumberFormat="1" applyFont="1" applyFill="1" applyBorder="1" applyAlignment="1">
      <alignment horizontal="center"/>
    </xf>
    <xf numFmtId="0" fontId="48" fillId="0" borderId="11" xfId="54" applyFont="1" applyFill="1" applyBorder="1"/>
    <xf numFmtId="0" fontId="48" fillId="0" borderId="11" xfId="54" applyFont="1" applyFill="1" applyBorder="1" applyAlignment="1">
      <alignment horizontal="center" wrapText="1"/>
    </xf>
    <xf numFmtId="0" fontId="48" fillId="0" borderId="11" xfId="54" applyFont="1" applyFill="1" applyBorder="1" applyAlignment="1">
      <alignment vertical="center"/>
    </xf>
    <xf numFmtId="0" fontId="15" fillId="30" borderId="12" xfId="93" applyFont="1" applyFill="1" applyBorder="1" applyAlignment="1">
      <alignment vertical="center"/>
    </xf>
    <xf numFmtId="165" fontId="76" fillId="20" borderId="0" xfId="71" applyNumberFormat="1" applyFont="1" applyFill="1" applyBorder="1" applyAlignment="1">
      <alignment horizontal="left" vertical="center"/>
    </xf>
    <xf numFmtId="2" fontId="18" fillId="21" borderId="49" xfId="81" applyNumberFormat="1" applyFont="1" applyFill="1" applyBorder="1" applyAlignment="1" applyProtection="1">
      <alignment horizontal="center"/>
    </xf>
    <xf numFmtId="2" fontId="18" fillId="0" borderId="49" xfId="81" applyNumberFormat="1" applyFont="1" applyBorder="1" applyAlignment="1" applyProtection="1">
      <alignment horizontal="center"/>
    </xf>
    <xf numFmtId="0" fontId="19" fillId="0" borderId="0" xfId="81" applyFont="1" applyFill="1" applyAlignment="1" applyProtection="1">
      <alignment horizontal="left"/>
    </xf>
    <xf numFmtId="0" fontId="59" fillId="0" borderId="0" xfId="81" applyFont="1" applyFill="1" applyAlignment="1" applyProtection="1">
      <alignment horizontal="left"/>
    </xf>
    <xf numFmtId="49" fontId="18" fillId="0" borderId="0" xfId="81" applyNumberFormat="1" applyFont="1" applyFill="1" applyBorder="1" applyAlignment="1" applyProtection="1">
      <alignment horizontal="center"/>
    </xf>
    <xf numFmtId="0" fontId="18" fillId="0" borderId="0" xfId="81" applyFont="1" applyFill="1" applyBorder="1" applyAlignment="1">
      <alignment horizontal="center"/>
    </xf>
    <xf numFmtId="2" fontId="45" fillId="0" borderId="32" xfId="29" applyNumberFormat="1" applyFont="1" applyFill="1" applyBorder="1" applyAlignment="1">
      <alignment horizontal="center" vertical="center"/>
    </xf>
    <xf numFmtId="2" fontId="45" fillId="0" borderId="27" xfId="29" applyNumberFormat="1" applyFont="1" applyFill="1" applyBorder="1" applyAlignment="1">
      <alignment horizontal="center" vertical="center"/>
    </xf>
    <xf numFmtId="0" fontId="52" fillId="26" borderId="13" xfId="67" applyFont="1" applyFill="1" applyBorder="1" applyAlignment="1">
      <alignment horizontal="left" vertical="center"/>
    </xf>
    <xf numFmtId="1" fontId="53" fillId="15" borderId="43" xfId="67" applyNumberFormat="1" applyFont="1" applyFill="1" applyBorder="1" applyAlignment="1">
      <alignment horizontal="center"/>
    </xf>
    <xf numFmtId="1" fontId="53" fillId="15" borderId="38" xfId="67" applyNumberFormat="1" applyFont="1" applyFill="1" applyBorder="1" applyAlignment="1">
      <alignment horizontal="center"/>
    </xf>
    <xf numFmtId="2" fontId="45" fillId="15" borderId="29" xfId="65" applyNumberFormat="1" applyFont="1" applyFill="1" applyBorder="1" applyAlignment="1">
      <alignment horizontal="center" vertical="center"/>
    </xf>
    <xf numFmtId="2" fontId="46" fillId="15" borderId="30" xfId="88" applyNumberFormat="1" applyFont="1" applyFill="1" applyBorder="1" applyAlignment="1">
      <alignment horizontal="center"/>
    </xf>
    <xf numFmtId="165" fontId="45" fillId="15" borderId="42" xfId="67" applyNumberFormat="1" applyFont="1" applyFill="1" applyBorder="1" applyAlignment="1">
      <alignment horizontal="center"/>
    </xf>
    <xf numFmtId="2" fontId="45" fillId="15" borderId="79" xfId="88" applyNumberFormat="1" applyFont="1" applyFill="1" applyBorder="1" applyAlignment="1">
      <alignment horizontal="center"/>
    </xf>
    <xf numFmtId="1" fontId="84" fillId="0" borderId="16" xfId="69" applyNumberFormat="1" applyFont="1" applyFill="1" applyBorder="1" applyAlignment="1">
      <alignment horizontal="left" vertical="center"/>
    </xf>
    <xf numFmtId="1" fontId="53" fillId="0" borderId="43" xfId="67" applyNumberFormat="1" applyFont="1" applyFill="1" applyBorder="1" applyAlignment="1">
      <alignment horizontal="center"/>
    </xf>
    <xf numFmtId="2" fontId="45" fillId="0" borderId="29" xfId="65" applyNumberFormat="1" applyFont="1" applyFill="1" applyBorder="1" applyAlignment="1">
      <alignment horizontal="center" vertical="center"/>
    </xf>
    <xf numFmtId="2" fontId="46" fillId="0" borderId="30" xfId="88" applyNumberFormat="1" applyFont="1" applyFill="1" applyBorder="1" applyAlignment="1">
      <alignment horizontal="center"/>
    </xf>
    <xf numFmtId="1" fontId="53" fillId="0" borderId="38" xfId="67" applyNumberFormat="1" applyFont="1" applyFill="1" applyBorder="1" applyAlignment="1">
      <alignment horizontal="center"/>
    </xf>
    <xf numFmtId="165" fontId="45" fillId="0" borderId="42" xfId="67" applyNumberFormat="1" applyFont="1" applyFill="1" applyBorder="1" applyAlignment="1">
      <alignment horizontal="center"/>
    </xf>
    <xf numFmtId="167" fontId="19" fillId="0" borderId="0" xfId="80" applyFont="1" applyBorder="1" applyAlignment="1" applyProtection="1">
      <alignment horizontal="center"/>
    </xf>
    <xf numFmtId="167" fontId="19" fillId="0" borderId="0" xfId="80" applyFont="1" applyAlignment="1" applyProtection="1">
      <alignment horizontal="center"/>
    </xf>
    <xf numFmtId="167" fontId="59" fillId="0" borderId="0" xfId="80" applyFont="1" applyAlignment="1">
      <alignment horizontal="center"/>
    </xf>
    <xf numFmtId="167" fontId="19" fillId="18" borderId="16" xfId="80" applyFont="1" applyFill="1" applyBorder="1" applyAlignment="1" applyProtection="1">
      <alignment horizontal="center"/>
    </xf>
    <xf numFmtId="167" fontId="19" fillId="18" borderId="24" xfId="80" applyFont="1" applyFill="1" applyBorder="1" applyAlignment="1" applyProtection="1">
      <alignment horizontal="center"/>
    </xf>
    <xf numFmtId="167" fontId="19" fillId="17" borderId="13" xfId="80" applyFont="1" applyFill="1" applyBorder="1" applyAlignment="1" applyProtection="1">
      <alignment horizontal="center"/>
    </xf>
    <xf numFmtId="167" fontId="19" fillId="17" borderId="16" xfId="80" applyFont="1" applyFill="1" applyBorder="1" applyAlignment="1" applyProtection="1">
      <alignment horizontal="center"/>
    </xf>
    <xf numFmtId="167" fontId="19" fillId="17" borderId="24" xfId="80" applyFont="1" applyFill="1" applyBorder="1" applyAlignment="1" applyProtection="1">
      <alignment horizontal="center"/>
    </xf>
    <xf numFmtId="167" fontId="19" fillId="0" borderId="13" xfId="80" applyFont="1" applyFill="1" applyBorder="1" applyAlignment="1" applyProtection="1">
      <alignment horizontal="center"/>
    </xf>
    <xf numFmtId="167" fontId="19" fillId="0" borderId="16" xfId="80" applyFont="1" applyFill="1" applyBorder="1" applyAlignment="1" applyProtection="1">
      <alignment horizontal="center"/>
    </xf>
    <xf numFmtId="167" fontId="19" fillId="0" borderId="24" xfId="80" applyFont="1" applyFill="1" applyBorder="1" applyAlignment="1" applyProtection="1">
      <alignment horizontal="center"/>
    </xf>
    <xf numFmtId="167" fontId="19" fillId="16" borderId="13" xfId="80" applyFont="1" applyFill="1" applyBorder="1" applyAlignment="1" applyProtection="1">
      <alignment horizontal="center"/>
    </xf>
    <xf numFmtId="167" fontId="19" fillId="16" borderId="16" xfId="80" applyFont="1" applyFill="1" applyBorder="1" applyAlignment="1" applyProtection="1">
      <alignment horizontal="center"/>
    </xf>
    <xf numFmtId="167" fontId="19" fillId="19" borderId="16" xfId="80" applyFont="1" applyFill="1" applyBorder="1" applyAlignment="1" applyProtection="1">
      <alignment horizontal="center" vertical="center"/>
    </xf>
    <xf numFmtId="0" fontId="63" fillId="0" borderId="13" xfId="81" applyFont="1" applyBorder="1" applyAlignment="1">
      <alignment horizontal="center"/>
    </xf>
    <xf numFmtId="0" fontId="63" fillId="0" borderId="16" xfId="81" applyFont="1" applyBorder="1" applyAlignment="1">
      <alignment horizontal="center"/>
    </xf>
    <xf numFmtId="0" fontId="63" fillId="0" borderId="24" xfId="81" applyFont="1" applyBorder="1" applyAlignment="1">
      <alignment horizontal="center"/>
    </xf>
    <xf numFmtId="0" fontId="63" fillId="0" borderId="44" xfId="81" applyFont="1" applyBorder="1" applyAlignment="1">
      <alignment horizontal="center"/>
    </xf>
    <xf numFmtId="0" fontId="63" fillId="0" borderId="45" xfId="81" applyFont="1" applyBorder="1" applyAlignment="1">
      <alignment horizontal="center"/>
    </xf>
    <xf numFmtId="0" fontId="62" fillId="0" borderId="53" xfId="81" applyFont="1" applyBorder="1" applyAlignment="1">
      <alignment horizontal="center"/>
    </xf>
    <xf numFmtId="0" fontId="62" fillId="0" borderId="55" xfId="81" applyFont="1" applyBorder="1" applyAlignment="1">
      <alignment horizontal="center"/>
    </xf>
    <xf numFmtId="0" fontId="7" fillId="0" borderId="52" xfId="81" applyBorder="1" applyAlignment="1">
      <alignment vertical="center" wrapText="1"/>
    </xf>
    <xf numFmtId="0" fontId="7" fillId="0" borderId="51" xfId="81" applyBorder="1" applyAlignment="1">
      <alignment vertical="center" wrapText="1"/>
    </xf>
    <xf numFmtId="0" fontId="7" fillId="0" borderId="56" xfId="81" applyBorder="1" applyAlignment="1">
      <alignment vertical="center" wrapText="1"/>
    </xf>
    <xf numFmtId="0" fontId="62" fillId="0" borderId="54" xfId="81" applyFont="1" applyBorder="1" applyAlignment="1">
      <alignment horizontal="center"/>
    </xf>
    <xf numFmtId="0" fontId="62" fillId="0" borderId="49" xfId="81" applyFont="1" applyBorder="1" applyAlignment="1">
      <alignment horizontal="center"/>
    </xf>
    <xf numFmtId="0" fontId="62" fillId="0" borderId="10" xfId="81" applyFont="1" applyBorder="1" applyAlignment="1">
      <alignment horizontal="left"/>
    </xf>
    <xf numFmtId="0" fontId="62" fillId="0" borderId="62" xfId="81" applyFont="1" applyBorder="1" applyAlignment="1">
      <alignment horizontal="center"/>
    </xf>
    <xf numFmtId="0" fontId="19" fillId="15" borderId="28" xfId="82" applyFont="1" applyFill="1" applyBorder="1" applyAlignment="1">
      <alignment horizontal="center" vertical="center"/>
    </xf>
    <xf numFmtId="0" fontId="19" fillId="15" borderId="46" xfId="82" applyFont="1" applyFill="1" applyBorder="1" applyAlignment="1">
      <alignment horizontal="center" vertical="center"/>
    </xf>
    <xf numFmtId="0" fontId="19" fillId="15" borderId="59" xfId="82" applyFont="1" applyFill="1" applyBorder="1" applyAlignment="1">
      <alignment horizontal="center" vertical="center"/>
    </xf>
    <xf numFmtId="0" fontId="19" fillId="15" borderId="64" xfId="82" applyFont="1" applyFill="1" applyBorder="1" applyAlignment="1">
      <alignment horizontal="center" vertical="center"/>
    </xf>
    <xf numFmtId="0" fontId="19" fillId="15" borderId="0" xfId="82" applyFont="1" applyFill="1" applyBorder="1" applyAlignment="1">
      <alignment horizontal="center" vertical="center"/>
    </xf>
    <xf numFmtId="0" fontId="19" fillId="15" borderId="10" xfId="82" applyFont="1" applyFill="1" applyBorder="1" applyAlignment="1">
      <alignment horizontal="center" vertical="center"/>
    </xf>
    <xf numFmtId="165" fontId="19" fillId="15" borderId="28" xfId="82" applyNumberFormat="1" applyFont="1" applyFill="1" applyBorder="1" applyAlignment="1">
      <alignment horizontal="center" vertical="center" wrapText="1"/>
    </xf>
    <xf numFmtId="165" fontId="19" fillId="15" borderId="64" xfId="82" applyNumberFormat="1" applyFont="1" applyFill="1" applyBorder="1" applyAlignment="1">
      <alignment horizontal="center" vertical="center" wrapText="1"/>
    </xf>
    <xf numFmtId="0" fontId="60" fillId="15" borderId="30" xfId="82" applyFont="1" applyFill="1" applyBorder="1" applyAlignment="1">
      <alignment horizontal="center"/>
    </xf>
    <xf numFmtId="0" fontId="60" fillId="15" borderId="11" xfId="82" applyFont="1" applyFill="1" applyBorder="1" applyAlignment="1">
      <alignment horizontal="center"/>
    </xf>
    <xf numFmtId="0" fontId="60" fillId="15" borderId="13" xfId="82" applyFont="1" applyFill="1" applyBorder="1" applyAlignment="1">
      <alignment horizontal="center"/>
    </xf>
    <xf numFmtId="165" fontId="19" fillId="15" borderId="10" xfId="82" applyNumberFormat="1" applyFont="1" applyFill="1" applyBorder="1" applyAlignment="1">
      <alignment horizontal="center" vertical="center" wrapText="1"/>
    </xf>
    <xf numFmtId="2" fontId="60" fillId="15" borderId="44" xfId="0" applyNumberFormat="1" applyFont="1" applyFill="1" applyBorder="1" applyAlignment="1">
      <alignment horizontal="center"/>
    </xf>
    <xf numFmtId="2" fontId="60" fillId="15" borderId="16" xfId="0" applyNumberFormat="1" applyFont="1" applyFill="1" applyBorder="1" applyAlignment="1">
      <alignment horizontal="center"/>
    </xf>
    <xf numFmtId="2" fontId="60" fillId="15" borderId="71" xfId="0" applyNumberFormat="1" applyFont="1" applyFill="1" applyBorder="1" applyAlignment="1">
      <alignment horizontal="center"/>
    </xf>
    <xf numFmtId="165" fontId="19" fillId="15" borderId="46" xfId="82" applyNumberFormat="1" applyFont="1" applyFill="1" applyBorder="1" applyAlignment="1">
      <alignment horizontal="center" vertical="center" textRotation="90" wrapText="1"/>
    </xf>
    <xf numFmtId="165" fontId="19" fillId="15" borderId="59" xfId="82" applyNumberFormat="1" applyFont="1" applyFill="1" applyBorder="1" applyAlignment="1">
      <alignment horizontal="center" vertical="center" textRotation="90" wrapText="1"/>
    </xf>
    <xf numFmtId="165" fontId="19" fillId="15" borderId="0" xfId="82" applyNumberFormat="1" applyFont="1" applyFill="1" applyBorder="1" applyAlignment="1">
      <alignment horizontal="center" vertical="center" textRotation="90" wrapText="1"/>
    </xf>
    <xf numFmtId="165" fontId="19" fillId="15" borderId="10" xfId="82" applyNumberFormat="1" applyFont="1" applyFill="1" applyBorder="1" applyAlignment="1">
      <alignment horizontal="center" vertical="center" textRotation="90" wrapText="1"/>
    </xf>
    <xf numFmtId="165" fontId="19" fillId="15" borderId="51" xfId="82" applyNumberFormat="1" applyFont="1" applyFill="1" applyBorder="1" applyAlignment="1">
      <alignment horizontal="center" vertical="center" textRotation="90" wrapText="1"/>
    </xf>
    <xf numFmtId="165" fontId="19" fillId="15" borderId="56" xfId="82" applyNumberFormat="1" applyFont="1" applyFill="1" applyBorder="1" applyAlignment="1">
      <alignment horizontal="center" vertical="center" textRotation="90" wrapText="1"/>
    </xf>
    <xf numFmtId="0" fontId="19" fillId="15" borderId="33" xfId="82" applyFont="1" applyFill="1" applyBorder="1" applyAlignment="1">
      <alignment horizontal="left" vertical="center" wrapText="1"/>
    </xf>
    <xf numFmtId="0" fontId="19" fillId="15" borderId="67" xfId="82" applyFont="1" applyFill="1" applyBorder="1" applyAlignment="1">
      <alignment horizontal="left" vertical="center" wrapText="1"/>
    </xf>
    <xf numFmtId="165" fontId="19" fillId="15" borderId="59" xfId="82" applyNumberFormat="1" applyFont="1" applyFill="1" applyBorder="1" applyAlignment="1">
      <alignment horizontal="center" vertical="center" wrapText="1"/>
    </xf>
    <xf numFmtId="1" fontId="19" fillId="15" borderId="64" xfId="82" applyNumberFormat="1" applyFont="1" applyFill="1" applyBorder="1" applyAlignment="1">
      <alignment horizontal="center" vertical="center" wrapText="1"/>
    </xf>
    <xf numFmtId="1" fontId="19" fillId="15" borderId="10" xfId="82" applyNumberFormat="1" applyFont="1" applyFill="1" applyBorder="1" applyAlignment="1">
      <alignment horizontal="center" vertical="center" wrapText="1"/>
    </xf>
    <xf numFmtId="1" fontId="19" fillId="15" borderId="65" xfId="82" applyNumberFormat="1" applyFont="1" applyFill="1" applyBorder="1" applyAlignment="1">
      <alignment horizontal="center" vertical="center" wrapText="1"/>
    </xf>
    <xf numFmtId="1" fontId="19" fillId="15" borderId="56" xfId="82" applyNumberFormat="1" applyFont="1" applyFill="1" applyBorder="1" applyAlignment="1">
      <alignment horizontal="center" vertical="center" wrapText="1"/>
    </xf>
    <xf numFmtId="165" fontId="19" fillId="15" borderId="66" xfId="82" applyNumberFormat="1" applyFont="1" applyFill="1" applyBorder="1" applyAlignment="1">
      <alignment horizontal="center" vertical="center" wrapText="1"/>
    </xf>
    <xf numFmtId="165" fontId="19" fillId="15" borderId="60" xfId="82" applyNumberFormat="1" applyFont="1" applyFill="1" applyBorder="1" applyAlignment="1">
      <alignment horizontal="center" vertical="center" wrapText="1"/>
    </xf>
    <xf numFmtId="165" fontId="19" fillId="15" borderId="65" xfId="82" applyNumberFormat="1" applyFont="1" applyFill="1" applyBorder="1" applyAlignment="1">
      <alignment horizontal="center" vertical="center" wrapText="1"/>
    </xf>
    <xf numFmtId="165" fontId="19" fillId="15" borderId="56" xfId="82" applyNumberFormat="1" applyFont="1" applyFill="1" applyBorder="1" applyAlignment="1">
      <alignment horizontal="center" vertical="center" wrapText="1"/>
    </xf>
    <xf numFmtId="2" fontId="60" fillId="15" borderId="13" xfId="0" applyNumberFormat="1" applyFont="1" applyFill="1" applyBorder="1" applyAlignment="1">
      <alignment horizontal="center" vertical="center"/>
    </xf>
    <xf numFmtId="2" fontId="60" fillId="15" borderId="16" xfId="0" applyNumberFormat="1" applyFont="1" applyFill="1" applyBorder="1" applyAlignment="1">
      <alignment horizontal="center" vertical="center"/>
    </xf>
    <xf numFmtId="2" fontId="60" fillId="15" borderId="45" xfId="0" applyNumberFormat="1" applyFont="1" applyFill="1" applyBorder="1" applyAlignment="1">
      <alignment horizontal="center" vertical="center"/>
    </xf>
    <xf numFmtId="2" fontId="60" fillId="15" borderId="44" xfId="0" applyNumberFormat="1" applyFont="1" applyFill="1" applyBorder="1" applyAlignment="1">
      <alignment horizontal="center" vertical="center"/>
    </xf>
    <xf numFmtId="2" fontId="60" fillId="15" borderId="71" xfId="0" applyNumberFormat="1" applyFont="1" applyFill="1" applyBorder="1" applyAlignment="1">
      <alignment horizontal="center" vertical="center"/>
    </xf>
    <xf numFmtId="165" fontId="15" fillId="15" borderId="52" xfId="91" applyNumberFormat="1" applyFont="1" applyFill="1" applyBorder="1" applyAlignment="1">
      <alignment horizontal="center" vertical="center" wrapText="1"/>
    </xf>
    <xf numFmtId="165" fontId="15" fillId="15" borderId="56" xfId="91" applyNumberFormat="1" applyFont="1" applyFill="1" applyBorder="1" applyAlignment="1">
      <alignment horizontal="center" vertical="center" wrapText="1"/>
    </xf>
    <xf numFmtId="2" fontId="19" fillId="15" borderId="64" xfId="82" applyNumberFormat="1" applyFont="1" applyFill="1" applyBorder="1" applyAlignment="1">
      <alignment horizontal="center" vertical="center" wrapText="1"/>
    </xf>
    <xf numFmtId="2" fontId="19" fillId="15" borderId="10" xfId="82" applyNumberFormat="1" applyFont="1" applyFill="1" applyBorder="1" applyAlignment="1">
      <alignment horizontal="center" vertical="center" wrapText="1"/>
    </xf>
    <xf numFmtId="2" fontId="19" fillId="15" borderId="65" xfId="82" applyNumberFormat="1" applyFont="1" applyFill="1" applyBorder="1" applyAlignment="1">
      <alignment horizontal="center" vertical="center" wrapText="1"/>
    </xf>
    <xf numFmtId="2" fontId="19" fillId="15" borderId="56" xfId="82" applyNumberFormat="1" applyFont="1" applyFill="1" applyBorder="1" applyAlignment="1">
      <alignment horizontal="center" vertical="center" wrapText="1"/>
    </xf>
    <xf numFmtId="1" fontId="15" fillId="15" borderId="58" xfId="91" applyNumberFormat="1" applyFont="1" applyFill="1" applyBorder="1" applyAlignment="1">
      <alignment horizontal="center" vertical="center" wrapText="1"/>
    </xf>
    <xf numFmtId="1" fontId="15" fillId="15" borderId="60" xfId="91" applyNumberFormat="1" applyFont="1" applyFill="1" applyBorder="1" applyAlignment="1">
      <alignment horizontal="center" vertical="center" wrapText="1"/>
    </xf>
    <xf numFmtId="165" fontId="15" fillId="15" borderId="17" xfId="91" applyNumberFormat="1" applyFont="1" applyFill="1" applyBorder="1" applyAlignment="1">
      <alignment horizontal="center" vertical="center" wrapText="1"/>
    </xf>
    <xf numFmtId="165" fontId="15" fillId="15" borderId="10" xfId="91" applyNumberFormat="1" applyFont="1" applyFill="1" applyBorder="1" applyAlignment="1">
      <alignment horizontal="center" vertical="center" wrapText="1"/>
    </xf>
    <xf numFmtId="2" fontId="60" fillId="15" borderId="44" xfId="0" applyNumberFormat="1" applyFont="1" applyFill="1" applyBorder="1" applyAlignment="1">
      <alignment horizontal="center" vertical="center" wrapText="1"/>
    </xf>
    <xf numFmtId="2" fontId="60" fillId="15" borderId="16" xfId="0" applyNumberFormat="1" applyFont="1" applyFill="1" applyBorder="1" applyAlignment="1">
      <alignment horizontal="center" vertical="center" wrapText="1"/>
    </xf>
    <xf numFmtId="2" fontId="60" fillId="15" borderId="45" xfId="0" applyNumberFormat="1" applyFont="1" applyFill="1" applyBorder="1" applyAlignment="1">
      <alignment horizontal="center" vertical="center" wrapText="1"/>
    </xf>
    <xf numFmtId="0" fontId="60" fillId="15" borderId="44" xfId="0" applyFont="1" applyFill="1" applyBorder="1" applyAlignment="1">
      <alignment horizontal="center"/>
    </xf>
    <xf numFmtId="0" fontId="60" fillId="15" borderId="16" xfId="0" applyFont="1" applyFill="1" applyBorder="1" applyAlignment="1">
      <alignment horizontal="center"/>
    </xf>
    <xf numFmtId="0" fontId="60" fillId="15" borderId="45" xfId="0" applyFont="1" applyFill="1" applyBorder="1" applyAlignment="1">
      <alignment horizontal="center"/>
    </xf>
    <xf numFmtId="1" fontId="22" fillId="15" borderId="64" xfId="82" applyNumberFormat="1" applyFont="1" applyFill="1" applyBorder="1" applyAlignment="1">
      <alignment horizontal="center" vertical="center" wrapText="1"/>
    </xf>
    <xf numFmtId="1" fontId="22" fillId="15" borderId="10" xfId="82" applyNumberFormat="1" applyFont="1" applyFill="1" applyBorder="1" applyAlignment="1">
      <alignment horizontal="center" vertical="center" wrapText="1"/>
    </xf>
    <xf numFmtId="2" fontId="22" fillId="15" borderId="64" xfId="82" applyNumberFormat="1" applyFont="1" applyFill="1" applyBorder="1" applyAlignment="1">
      <alignment horizontal="center" vertical="center" wrapText="1"/>
    </xf>
    <xf numFmtId="2" fontId="22" fillId="15" borderId="10" xfId="82" applyNumberFormat="1" applyFont="1" applyFill="1" applyBorder="1" applyAlignment="1">
      <alignment horizontal="center" vertical="center" wrapText="1"/>
    </xf>
    <xf numFmtId="0" fontId="60" fillId="15" borderId="31" xfId="0" applyFont="1" applyFill="1" applyBorder="1" applyAlignment="1">
      <alignment horizontal="center"/>
    </xf>
    <xf numFmtId="0" fontId="60" fillId="15" borderId="15" xfId="0" applyFont="1" applyFill="1" applyBorder="1" applyAlignment="1">
      <alignment horizontal="center"/>
    </xf>
    <xf numFmtId="0" fontId="60" fillId="15" borderId="38" xfId="0" applyFont="1" applyFill="1" applyBorder="1" applyAlignment="1">
      <alignment horizontal="center"/>
    </xf>
    <xf numFmtId="2" fontId="60" fillId="15" borderId="45" xfId="0" applyNumberFormat="1" applyFont="1" applyFill="1" applyBorder="1" applyAlignment="1">
      <alignment horizontal="center"/>
    </xf>
    <xf numFmtId="1" fontId="17" fillId="0" borderId="31" xfId="91" applyNumberFormat="1" applyFont="1" applyBorder="1" applyAlignment="1">
      <alignment horizontal="center" vertical="center"/>
    </xf>
    <xf numFmtId="1" fontId="17" fillId="0" borderId="15" xfId="91" applyNumberFormat="1" applyFont="1" applyBorder="1" applyAlignment="1">
      <alignment horizontal="center" vertical="center"/>
    </xf>
    <xf numFmtId="1" fontId="17" fillId="0" borderId="38" xfId="91" applyNumberFormat="1" applyFont="1" applyBorder="1" applyAlignment="1">
      <alignment horizontal="center" vertical="center"/>
    </xf>
  </cellXfs>
  <cellStyles count="10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hemes]_x000a__x000a_Sci-Fi=_x000a__x000a_Nature=_x000a__x000a_robin=_x000a__x000a__x000a__x000a_[SoundScheme.Nature]_x000a__x000a_SystemAsterisk=C:\SNDSYS" xfId="28"/>
    <cellStyle name="chemes]_x000a__x000a_Sci-Fi=_x000a__x000a_Nature=_x000a__x000a_robin=_x000a__x000a__x000a__x000a_[SoundScheme.Nature]_x000a__x000a_SystemAsterisk=C:\SNDSYS 2" xfId="64"/>
    <cellStyle name="chemes]_x000a__x000a_Sci-Fi=_x000a__x000a_Nature=_x000a__x000a_robin=_x000a__x000a__x000a__x000a_[SoundScheme.Nature]_x000a__x000a_SystemAsterisk=C:\SNDSYS 3" xfId="75"/>
    <cellStyle name="chemes]_x000d__x000a_Sci-Fi=_x000d__x000a_Nature=_x000d__x000a_robin=_x000d__x000a__x000d__x000a_[SoundScheme.Nature]_x000d__x000a_SystemAsterisk=C:\SNDSYS" xfId="29"/>
    <cellStyle name="chemes]_x000d__x000a_Sci-Fi=_x000d__x000a_Nature=_x000d__x000a_robin=_x000d__x000a__x000d__x000a_[SoundScheme.Nature]_x000d__x000a_SystemAsterisk=C:\SNDSYS 2" xfId="65"/>
    <cellStyle name="chemes]_x000d__x000a_Sci-Fi=_x000d__x000a_Nature=_x000d__x000a_robin=_x000d__x000a__x000d__x000a_[SoundScheme.Nature]_x000d__x000a_SystemAsterisk=C:\SNDSYS 3" xfId="82"/>
    <cellStyle name="Comma 15" xfId="74"/>
    <cellStyle name="Comma 2" xfId="30"/>
    <cellStyle name="Comma 3" xfId="62"/>
    <cellStyle name="Comma 4" xfId="73"/>
    <cellStyle name="Comma 5" xfId="76"/>
    <cellStyle name="Comma_Hard White C-entries-04 3" xfId="100"/>
    <cellStyle name="Comma0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1" xfId="40"/>
    <cellStyle name="N1 2" xfId="41"/>
    <cellStyle name="N1 2 2" xfId="56"/>
    <cellStyle name="N1 2 2 2" xfId="57"/>
    <cellStyle name="N1 2 2 2 2" xfId="94"/>
    <cellStyle name="N1 3 2" xfId="58"/>
    <cellStyle name="N1 3 2 2" xfId="95"/>
    <cellStyle name="N1 4" xfId="92"/>
    <cellStyle name="Neutral" xfId="42" builtinId="28" customBuiltin="1"/>
    <cellStyle name="Normal" xfId="0" builtinId="0"/>
    <cellStyle name="Normal 10" xfId="77"/>
    <cellStyle name="Normal 11" xfId="79"/>
    <cellStyle name="Normal 12" xfId="80"/>
    <cellStyle name="Normal 12 2" xfId="90"/>
    <cellStyle name="Normal 13" xfId="81"/>
    <cellStyle name="Normal 14" xfId="83"/>
    <cellStyle name="Normal 15" xfId="85"/>
    <cellStyle name="Normal 16" xfId="87"/>
    <cellStyle name="Normal 17" xfId="88"/>
    <cellStyle name="Normal 18" xfId="93"/>
    <cellStyle name="Normal 19" xfId="99"/>
    <cellStyle name="Normal 2" xfId="43"/>
    <cellStyle name="Normal 2 2" xfId="60"/>
    <cellStyle name="Normal 2 2 2" xfId="44"/>
    <cellStyle name="Normal 2 2 2 2" xfId="63"/>
    <cellStyle name="Normal 2 3" xfId="89"/>
    <cellStyle name="Normal 2 4" xfId="96"/>
    <cellStyle name="Normal 3" xfId="45"/>
    <cellStyle name="Normal 3 2" xfId="97"/>
    <cellStyle name="Normal 3 2 2" xfId="59"/>
    <cellStyle name="Normal 4" xfId="46"/>
    <cellStyle name="Normal 4 2" xfId="98"/>
    <cellStyle name="Normal 5" xfId="55"/>
    <cellStyle name="Normal 5 2" xfId="66"/>
    <cellStyle name="Normal 5 3" xfId="84"/>
    <cellStyle name="Normal 6" xfId="61"/>
    <cellStyle name="Normal 7" xfId="67"/>
    <cellStyle name="Normal 7 2" xfId="69"/>
    <cellStyle name="Normal 7 3" xfId="78"/>
    <cellStyle name="Normal 8" xfId="68"/>
    <cellStyle name="Normal 9" xfId="72"/>
    <cellStyle name="Normal 9 2" xfId="86"/>
    <cellStyle name="Normal 9 2 4" xfId="101"/>
    <cellStyle name="Normal_2010 Summary Working Copy - Western Bread Wheat" xfId="71"/>
    <cellStyle name="Normal_2010 Summary Working Copy - Western Red Winter" xfId="91"/>
    <cellStyle name="Normal_CBW08 Checks Protein &amp; Grading" xfId="70"/>
    <cellStyle name="Normal_CRW08 Checks Protein &amp; Grading" xfId="47"/>
    <cellStyle name="Normal_HWW08 Checks Protein &amp; Grading" xfId="48"/>
    <cellStyle name="Normal_WBW08 Checks Protein &amp; Grading" xfId="54"/>
    <cellStyle name="Note" xfId="49" builtinId="10" customBuiltin="1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21" sqref="G21"/>
    </sheetView>
  </sheetViews>
  <sheetFormatPr defaultRowHeight="15" x14ac:dyDescent="0.25"/>
  <cols>
    <col min="1" max="1" width="7.140625" style="733" bestFit="1" customWidth="1"/>
    <col min="2" max="2" width="9.140625" style="733"/>
    <col min="3" max="3" width="11.42578125" style="733" bestFit="1" customWidth="1"/>
    <col min="4" max="4" width="6" style="733" bestFit="1" customWidth="1"/>
    <col min="5" max="5" width="40.28515625" style="733" bestFit="1" customWidth="1"/>
    <col min="6" max="16384" width="9.140625" style="733"/>
  </cols>
  <sheetData>
    <row r="1" spans="1:5" s="732" customFormat="1" x14ac:dyDescent="0.25">
      <c r="A1" s="731" t="s">
        <v>267</v>
      </c>
      <c r="B1" s="731">
        <v>2016</v>
      </c>
      <c r="C1" s="731"/>
      <c r="D1" s="731" t="s">
        <v>268</v>
      </c>
      <c r="E1" s="731"/>
    </row>
    <row r="2" spans="1:5" x14ac:dyDescent="0.25">
      <c r="C2" s="734"/>
      <c r="D2" s="735"/>
      <c r="E2" s="736"/>
    </row>
    <row r="3" spans="1:5" x14ac:dyDescent="0.25">
      <c r="C3" s="737"/>
      <c r="D3" s="735"/>
      <c r="E3" s="738"/>
    </row>
    <row r="4" spans="1:5" x14ac:dyDescent="0.25">
      <c r="A4" s="739"/>
      <c r="B4" s="739"/>
      <c r="C4" s="740"/>
      <c r="D4" s="741"/>
      <c r="E4" s="742"/>
    </row>
    <row r="5" spans="1:5" x14ac:dyDescent="0.25">
      <c r="C5" s="743"/>
      <c r="D5" s="744"/>
      <c r="E5" s="745"/>
    </row>
    <row r="6" spans="1:5" x14ac:dyDescent="0.25">
      <c r="C6" s="745"/>
      <c r="D6" s="746"/>
      <c r="E6" s="747"/>
    </row>
    <row r="7" spans="1:5" x14ac:dyDescent="0.25">
      <c r="C7" s="748"/>
      <c r="D7" s="746"/>
      <c r="E7" s="749"/>
    </row>
    <row r="8" spans="1:5" x14ac:dyDescent="0.25">
      <c r="C8" s="745"/>
      <c r="D8" s="746"/>
      <c r="E8" s="747"/>
    </row>
    <row r="9" spans="1:5" x14ac:dyDescent="0.25">
      <c r="C9" s="745"/>
      <c r="D9" s="746"/>
      <c r="E9" s="747"/>
    </row>
    <row r="10" spans="1:5" x14ac:dyDescent="0.25">
      <c r="C10" s="745"/>
      <c r="D10" s="746"/>
      <c r="E10" s="747"/>
    </row>
    <row r="11" spans="1:5" x14ac:dyDescent="0.25">
      <c r="C11" s="745"/>
      <c r="D11" s="744"/>
      <c r="E11" s="747"/>
    </row>
    <row r="12" spans="1:5" x14ac:dyDescent="0.25">
      <c r="C12" s="745"/>
      <c r="D12" s="744"/>
      <c r="E12" s="747"/>
    </row>
    <row r="13" spans="1:5" x14ac:dyDescent="0.25">
      <c r="C13" s="745"/>
      <c r="D13" s="744"/>
      <c r="E13" s="747"/>
    </row>
    <row r="14" spans="1:5" x14ac:dyDescent="0.25">
      <c r="C14" s="745"/>
      <c r="D14" s="744"/>
      <c r="E14" s="747"/>
    </row>
    <row r="15" spans="1:5" x14ac:dyDescent="0.25">
      <c r="C15" s="745"/>
      <c r="D15" s="744"/>
      <c r="E15" s="750"/>
    </row>
    <row r="16" spans="1:5" x14ac:dyDescent="0.25">
      <c r="C16" s="745"/>
      <c r="D16" s="744"/>
      <c r="E16" s="750"/>
    </row>
    <row r="17" spans="1:5" x14ac:dyDescent="0.25">
      <c r="C17" s="745"/>
      <c r="D17" s="744"/>
      <c r="E17" s="750"/>
    </row>
    <row r="18" spans="1:5" x14ac:dyDescent="0.25">
      <c r="C18" s="745"/>
      <c r="D18" s="744"/>
      <c r="E18" s="747"/>
    </row>
    <row r="19" spans="1:5" x14ac:dyDescent="0.25">
      <c r="A19" s="739"/>
      <c r="B19" s="739"/>
      <c r="C19" s="751"/>
      <c r="D19" s="752"/>
      <c r="E19" s="753"/>
    </row>
    <row r="20" spans="1:5" x14ac:dyDescent="0.25">
      <c r="A20" s="733">
        <f>COUNTA(A2:A19)</f>
        <v>0</v>
      </c>
      <c r="B20" s="754" t="s">
        <v>269</v>
      </c>
      <c r="C20" s="745"/>
      <c r="D20" s="744"/>
      <c r="E20" s="750"/>
    </row>
  </sheetData>
  <printOptions horizontalCentered="1"/>
  <pageMargins left="0.7" right="0.7" top="0.75" bottom="0.75" header="0.3" footer="0.3"/>
  <pageSetup orientation="portrait" r:id="rId1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A243"/>
  <sheetViews>
    <sheetView zoomScaleNormal="100" zoomScaleSheetLayoutView="85" workbookViewId="0">
      <pane xSplit="1" ySplit="5" topLeftCell="B6" activePane="bottomRight" state="frozen"/>
      <selection activeCell="D3" sqref="D3:D7"/>
      <selection pane="topRight" activeCell="D3" sqref="D3:D7"/>
      <selection pane="bottomLeft" activeCell="D3" sqref="D3:D7"/>
      <selection pane="bottomRight" activeCell="A40" sqref="A40"/>
    </sheetView>
  </sheetViews>
  <sheetFormatPr defaultColWidth="11.42578125" defaultRowHeight="12.75" x14ac:dyDescent="0.2"/>
  <cols>
    <col min="1" max="1" width="27.7109375" style="174" customWidth="1"/>
    <col min="2" max="2" width="14.28515625" style="168" customWidth="1"/>
    <col min="3" max="3" width="16.28515625" style="168" customWidth="1"/>
    <col min="4" max="4" width="17.5703125" style="168" customWidth="1"/>
    <col min="5" max="5" width="12.28515625" style="610" customWidth="1"/>
    <col min="6" max="6" width="13.42578125" style="168" bestFit="1" customWidth="1"/>
    <col min="7" max="7" width="13.85546875" style="168" bestFit="1" customWidth="1"/>
    <col min="8" max="8" width="16.42578125" style="168" bestFit="1" customWidth="1"/>
    <col min="9" max="9" width="16.42578125" style="610" bestFit="1" customWidth="1"/>
    <col min="10" max="10" width="16.85546875" style="677" customWidth="1"/>
    <col min="11" max="11" width="12.28515625" style="168" customWidth="1"/>
    <col min="12" max="12" width="11.28515625" style="168" customWidth="1"/>
    <col min="13" max="13" width="14.85546875" style="168" bestFit="1" customWidth="1"/>
    <col min="14" max="16384" width="11.42578125" style="168"/>
  </cols>
  <sheetData>
    <row r="1" spans="1:27" x14ac:dyDescent="0.2">
      <c r="A1" s="608" t="s">
        <v>256</v>
      </c>
      <c r="B1" s="609"/>
      <c r="C1" s="609"/>
      <c r="D1" s="609"/>
      <c r="F1" s="609"/>
      <c r="G1" s="609"/>
      <c r="H1" s="611"/>
      <c r="I1" s="612"/>
      <c r="J1" s="609"/>
      <c r="K1" s="609"/>
      <c r="L1" s="609"/>
    </row>
    <row r="2" spans="1:27" x14ac:dyDescent="0.2">
      <c r="A2" s="613" t="s">
        <v>22</v>
      </c>
      <c r="B2" s="40" t="s">
        <v>263</v>
      </c>
      <c r="C2" s="609"/>
      <c r="D2" s="609"/>
      <c r="F2" s="609"/>
      <c r="G2" s="609"/>
      <c r="H2" s="611"/>
      <c r="J2" s="609"/>
      <c r="K2" s="609"/>
      <c r="L2" s="609"/>
    </row>
    <row r="3" spans="1:27" x14ac:dyDescent="0.2">
      <c r="A3" s="613" t="s">
        <v>23</v>
      </c>
      <c r="B3" s="40" t="s">
        <v>264</v>
      </c>
      <c r="C3" s="609"/>
      <c r="D3" s="609"/>
      <c r="F3" s="609"/>
      <c r="G3" s="609"/>
      <c r="H3" s="611"/>
      <c r="J3" s="609"/>
      <c r="K3" s="609"/>
      <c r="L3" s="609"/>
    </row>
    <row r="4" spans="1:27" x14ac:dyDescent="0.2">
      <c r="A4" s="614"/>
      <c r="B4" s="615"/>
      <c r="C4" s="615"/>
      <c r="D4" s="615"/>
      <c r="E4" s="615"/>
      <c r="F4" s="616"/>
      <c r="G4" s="616"/>
      <c r="H4" s="616"/>
      <c r="I4" s="616"/>
      <c r="J4" s="616"/>
      <c r="K4" s="616"/>
      <c r="L4" s="616"/>
    </row>
    <row r="5" spans="1:27" s="172" customFormat="1" x14ac:dyDescent="0.2">
      <c r="A5" s="617"/>
      <c r="B5" s="708" t="s">
        <v>17</v>
      </c>
      <c r="C5" s="708" t="s">
        <v>15</v>
      </c>
      <c r="D5" s="708" t="s">
        <v>204</v>
      </c>
      <c r="E5" s="708" t="s">
        <v>33</v>
      </c>
      <c r="F5" s="708" t="s">
        <v>16</v>
      </c>
      <c r="G5" s="708" t="s">
        <v>18</v>
      </c>
      <c r="H5" s="708" t="s">
        <v>19</v>
      </c>
      <c r="I5" s="708" t="s">
        <v>253</v>
      </c>
      <c r="J5" s="708" t="s">
        <v>205</v>
      </c>
      <c r="K5" s="708" t="s">
        <v>20</v>
      </c>
      <c r="L5" s="708" t="s">
        <v>254</v>
      </c>
      <c r="M5" s="708" t="s">
        <v>255</v>
      </c>
    </row>
    <row r="6" spans="1:27" s="622" customFormat="1" x14ac:dyDescent="0.2">
      <c r="A6" s="709" t="s">
        <v>26</v>
      </c>
      <c r="B6" s="618"/>
      <c r="C6" s="618"/>
      <c r="D6" s="621"/>
      <c r="E6" s="618"/>
      <c r="F6" s="620"/>
      <c r="G6" s="619"/>
      <c r="H6" s="618"/>
      <c r="I6" s="618"/>
      <c r="J6" s="618"/>
      <c r="K6" s="618"/>
      <c r="L6" s="618"/>
      <c r="M6" s="621"/>
    </row>
    <row r="7" spans="1:27" s="712" customFormat="1" x14ac:dyDescent="0.2">
      <c r="A7" s="710" t="s">
        <v>34</v>
      </c>
      <c r="B7" s="711"/>
      <c r="C7" s="711"/>
      <c r="D7" s="711"/>
      <c r="E7" s="711"/>
      <c r="F7" s="711"/>
      <c r="G7" s="711"/>
      <c r="H7" s="711"/>
      <c r="I7" s="711"/>
      <c r="J7" s="711"/>
      <c r="K7" s="711"/>
      <c r="L7" s="711"/>
      <c r="M7" s="711"/>
    </row>
    <row r="8" spans="1:27" s="715" customFormat="1" x14ac:dyDescent="0.2">
      <c r="A8" s="710" t="s">
        <v>43</v>
      </c>
      <c r="B8" s="713"/>
      <c r="C8" s="713"/>
      <c r="D8" s="713"/>
      <c r="E8" s="713"/>
      <c r="F8" s="713"/>
      <c r="G8" s="713"/>
      <c r="H8" s="713"/>
      <c r="I8" s="713"/>
      <c r="J8" s="713"/>
      <c r="K8" s="713"/>
      <c r="L8" s="714"/>
      <c r="M8" s="714"/>
    </row>
    <row r="9" spans="1:27" s="167" customFormat="1" x14ac:dyDescent="0.2">
      <c r="A9" s="623" t="s">
        <v>257</v>
      </c>
      <c r="B9" s="624"/>
      <c r="C9" s="624"/>
      <c r="D9" s="624"/>
      <c r="E9" s="624"/>
      <c r="F9" s="624"/>
      <c r="G9" s="625"/>
      <c r="H9" s="624"/>
      <c r="I9" s="624"/>
      <c r="J9" s="624"/>
      <c r="K9" s="624"/>
      <c r="L9" s="624"/>
      <c r="M9" s="624"/>
    </row>
    <row r="10" spans="1:27" s="622" customFormat="1" ht="12" x14ac:dyDescent="0.2">
      <c r="A10" s="626" t="s">
        <v>258</v>
      </c>
      <c r="B10" s="628"/>
      <c r="C10" s="627"/>
      <c r="D10" s="473"/>
      <c r="E10" s="473"/>
      <c r="F10" s="473"/>
      <c r="G10" s="473"/>
      <c r="H10" s="627"/>
      <c r="I10" s="627"/>
      <c r="J10" s="627"/>
      <c r="K10" s="627"/>
      <c r="L10" s="627"/>
      <c r="M10" s="627"/>
    </row>
    <row r="11" spans="1:27" s="632" customFormat="1" ht="34.5" customHeight="1" x14ac:dyDescent="0.2">
      <c r="A11" s="629" t="s">
        <v>259</v>
      </c>
      <c r="B11" s="631"/>
      <c r="C11" s="630"/>
      <c r="D11" s="630"/>
      <c r="E11" s="630"/>
      <c r="F11" s="630"/>
      <c r="G11" s="472"/>
      <c r="H11" s="630"/>
      <c r="I11" s="630"/>
      <c r="J11" s="630"/>
      <c r="K11" s="630"/>
      <c r="L11" s="630"/>
      <c r="M11" s="630"/>
    </row>
    <row r="12" spans="1:27" ht="15" x14ac:dyDescent="0.2">
      <c r="A12" s="166" t="s">
        <v>69</v>
      </c>
      <c r="B12" s="633"/>
      <c r="C12" s="427"/>
      <c r="D12" s="473"/>
      <c r="E12" s="418"/>
      <c r="F12" s="634"/>
      <c r="G12" s="418"/>
      <c r="H12" s="428"/>
      <c r="I12" s="418"/>
      <c r="J12" s="635"/>
      <c r="K12" s="430"/>
      <c r="L12" s="435"/>
      <c r="M12" s="636"/>
      <c r="R12" s="169"/>
      <c r="S12" s="167"/>
      <c r="T12" s="167"/>
      <c r="U12" s="167"/>
      <c r="X12" s="169"/>
      <c r="Y12" s="167"/>
      <c r="Z12" s="167"/>
      <c r="AA12" s="167"/>
    </row>
    <row r="13" spans="1:27" x14ac:dyDescent="0.2">
      <c r="A13" s="170" t="s">
        <v>70</v>
      </c>
      <c r="B13" s="637"/>
      <c r="C13" s="716"/>
      <c r="D13" s="421"/>
      <c r="E13" s="418"/>
      <c r="F13" s="418"/>
      <c r="G13" s="422"/>
      <c r="H13" s="417"/>
      <c r="I13" s="422"/>
      <c r="J13" s="418"/>
      <c r="K13" s="418"/>
      <c r="L13" s="418"/>
      <c r="M13" s="419"/>
      <c r="R13" s="169"/>
      <c r="S13" s="167"/>
      <c r="T13" s="167"/>
      <c r="U13" s="167"/>
      <c r="X13" s="169"/>
      <c r="Y13" s="167"/>
      <c r="Z13" s="167"/>
      <c r="AA13" s="167"/>
    </row>
    <row r="14" spans="1:27" x14ac:dyDescent="0.2">
      <c r="A14" s="171" t="s">
        <v>71</v>
      </c>
      <c r="B14" s="423"/>
      <c r="C14" s="424"/>
      <c r="D14" s="473"/>
      <c r="E14" s="418"/>
      <c r="F14" s="418"/>
      <c r="G14" s="418"/>
      <c r="H14" s="417"/>
      <c r="I14" s="418"/>
      <c r="J14" s="418"/>
      <c r="K14" s="418"/>
      <c r="L14" s="418"/>
      <c r="M14" s="419"/>
      <c r="R14" s="169"/>
      <c r="S14" s="167"/>
      <c r="T14" s="167"/>
      <c r="U14" s="167"/>
      <c r="X14" s="169"/>
      <c r="Y14" s="167"/>
      <c r="Z14" s="167"/>
      <c r="AA14" s="167"/>
    </row>
    <row r="15" spans="1:27" x14ac:dyDescent="0.2">
      <c r="A15" s="171" t="s">
        <v>72</v>
      </c>
      <c r="B15" s="423"/>
      <c r="C15" s="424"/>
      <c r="D15" s="638"/>
      <c r="E15" s="418"/>
      <c r="F15" s="418"/>
      <c r="G15" s="418"/>
      <c r="H15" s="417"/>
      <c r="I15" s="422"/>
      <c r="J15" s="418"/>
      <c r="K15" s="418"/>
      <c r="L15" s="418"/>
      <c r="M15" s="419"/>
      <c r="Q15" s="169"/>
      <c r="R15" s="167"/>
      <c r="S15" s="167"/>
      <c r="T15" s="167"/>
      <c r="W15" s="169"/>
      <c r="X15" s="167"/>
      <c r="Y15" s="167"/>
      <c r="Z15" s="167"/>
    </row>
    <row r="16" spans="1:27" x14ac:dyDescent="0.2">
      <c r="A16" s="171" t="s">
        <v>73</v>
      </c>
      <c r="B16" s="423"/>
      <c r="C16" s="424"/>
      <c r="D16" s="717"/>
      <c r="E16" s="418"/>
      <c r="F16" s="418"/>
      <c r="G16" s="422"/>
      <c r="H16" s="417"/>
      <c r="I16" s="422"/>
      <c r="J16" s="418"/>
      <c r="K16" s="418"/>
      <c r="L16" s="418"/>
      <c r="M16" s="419"/>
      <c r="Q16" s="169"/>
      <c r="R16" s="167"/>
      <c r="S16" s="167"/>
      <c r="T16" s="167"/>
      <c r="W16" s="169"/>
      <c r="X16" s="167"/>
      <c r="Y16" s="167"/>
      <c r="Z16" s="167"/>
    </row>
    <row r="17" spans="1:27" x14ac:dyDescent="0.2">
      <c r="A17" s="171" t="s">
        <v>74</v>
      </c>
      <c r="B17" s="426"/>
      <c r="C17" s="416"/>
      <c r="D17" s="421"/>
      <c r="E17" s="418"/>
      <c r="F17" s="418"/>
      <c r="G17" s="422"/>
      <c r="H17" s="417"/>
      <c r="I17" s="422"/>
      <c r="J17" s="418"/>
      <c r="K17" s="418"/>
      <c r="L17" s="418"/>
      <c r="M17" s="419"/>
      <c r="Q17" s="169"/>
      <c r="R17" s="167"/>
      <c r="S17" s="167"/>
      <c r="T17" s="167"/>
      <c r="W17" s="169"/>
      <c r="X17" s="167"/>
      <c r="Y17" s="167"/>
      <c r="Z17" s="167"/>
    </row>
    <row r="18" spans="1:27" ht="15" x14ac:dyDescent="0.2">
      <c r="A18" s="171" t="s">
        <v>75</v>
      </c>
      <c r="B18" s="426"/>
      <c r="C18" s="427"/>
      <c r="D18" s="425"/>
      <c r="E18" s="429"/>
      <c r="F18" s="435"/>
      <c r="G18" s="422"/>
      <c r="H18" s="428"/>
      <c r="I18" s="434"/>
      <c r="J18" s="635"/>
      <c r="K18" s="430"/>
      <c r="L18" s="435"/>
      <c r="M18" s="431"/>
      <c r="Q18" s="169"/>
      <c r="R18" s="167"/>
      <c r="S18" s="167"/>
      <c r="T18" s="167"/>
      <c r="W18" s="169"/>
      <c r="X18" s="167"/>
      <c r="Y18" s="167"/>
      <c r="Z18" s="167"/>
    </row>
    <row r="19" spans="1:27" ht="15" x14ac:dyDescent="0.2">
      <c r="A19" s="171" t="s">
        <v>76</v>
      </c>
      <c r="B19" s="426"/>
      <c r="C19" s="427"/>
      <c r="D19" s="421"/>
      <c r="E19" s="430"/>
      <c r="F19" s="435"/>
      <c r="G19" s="422"/>
      <c r="H19" s="428"/>
      <c r="I19" s="434"/>
      <c r="J19" s="635"/>
      <c r="K19" s="430"/>
      <c r="L19" s="435"/>
      <c r="M19" s="431"/>
      <c r="Q19" s="169"/>
      <c r="R19" s="167"/>
      <c r="S19" s="167"/>
      <c r="T19" s="167"/>
      <c r="W19" s="169"/>
      <c r="X19" s="167"/>
      <c r="Y19" s="167"/>
      <c r="Z19" s="167"/>
    </row>
    <row r="20" spans="1:27" ht="15" x14ac:dyDescent="0.2">
      <c r="A20" s="171" t="s">
        <v>77</v>
      </c>
      <c r="B20" s="432"/>
      <c r="C20" s="427"/>
      <c r="D20" s="473"/>
      <c r="E20" s="434"/>
      <c r="F20" s="640"/>
      <c r="G20" s="422"/>
      <c r="H20" s="428"/>
      <c r="I20" s="434"/>
      <c r="J20" s="641"/>
      <c r="K20" s="639"/>
      <c r="L20" s="435"/>
      <c r="M20" s="431"/>
      <c r="Q20" s="169"/>
      <c r="R20" s="167"/>
      <c r="S20" s="167"/>
      <c r="T20" s="167"/>
      <c r="W20" s="169"/>
      <c r="X20" s="167"/>
      <c r="Y20" s="167"/>
      <c r="Z20" s="167"/>
    </row>
    <row r="21" spans="1:27" ht="15" x14ac:dyDescent="0.2">
      <c r="A21" s="171" t="s">
        <v>78</v>
      </c>
      <c r="B21" s="432"/>
      <c r="C21" s="427"/>
      <c r="D21" s="430"/>
      <c r="E21" s="433"/>
      <c r="F21" s="435"/>
      <c r="G21" s="422"/>
      <c r="H21" s="428"/>
      <c r="I21" s="434"/>
      <c r="J21" s="635"/>
      <c r="K21" s="430"/>
      <c r="L21" s="435"/>
      <c r="M21" s="431"/>
      <c r="Q21" s="169"/>
      <c r="R21" s="167"/>
      <c r="S21" s="167"/>
      <c r="T21" s="167"/>
      <c r="W21" s="169"/>
      <c r="X21" s="167"/>
      <c r="Y21" s="167"/>
      <c r="Z21" s="167"/>
    </row>
    <row r="22" spans="1:27" s="647" customFormat="1" ht="12" customHeight="1" x14ac:dyDescent="0.2">
      <c r="A22" s="642"/>
      <c r="B22" s="643"/>
      <c r="C22" s="643"/>
      <c r="D22" s="645"/>
      <c r="E22" s="643"/>
      <c r="F22" s="643"/>
      <c r="G22" s="644"/>
      <c r="H22" s="643"/>
      <c r="I22" s="645"/>
      <c r="J22" s="643"/>
      <c r="K22" s="643"/>
      <c r="L22" s="643"/>
      <c r="M22" s="646"/>
    </row>
    <row r="23" spans="1:27" s="622" customFormat="1" x14ac:dyDescent="0.2">
      <c r="A23" s="908" t="s">
        <v>42</v>
      </c>
      <c r="B23" s="909" t="s">
        <v>293</v>
      </c>
      <c r="C23" s="648"/>
      <c r="D23" s="652"/>
      <c r="E23" s="648"/>
      <c r="F23" s="651"/>
      <c r="G23" s="650"/>
      <c r="H23" s="648"/>
      <c r="I23" s="648"/>
      <c r="J23" s="649"/>
      <c r="K23" s="649"/>
      <c r="L23" s="649"/>
      <c r="M23" s="653"/>
    </row>
    <row r="24" spans="1:27" s="712" customFormat="1" x14ac:dyDescent="0.2">
      <c r="A24" s="710" t="s">
        <v>34</v>
      </c>
      <c r="B24" s="711"/>
      <c r="C24" s="711"/>
      <c r="D24" s="711"/>
      <c r="E24" s="711"/>
      <c r="F24" s="711"/>
      <c r="G24" s="711"/>
      <c r="H24" s="711"/>
      <c r="I24" s="711"/>
      <c r="J24" s="711"/>
      <c r="K24" s="711"/>
      <c r="L24" s="711"/>
      <c r="M24" s="711"/>
    </row>
    <row r="25" spans="1:27" s="715" customFormat="1" x14ac:dyDescent="0.2">
      <c r="A25" s="710" t="s">
        <v>43</v>
      </c>
      <c r="B25" s="718"/>
      <c r="C25" s="718"/>
      <c r="D25" s="718"/>
      <c r="E25" s="718"/>
      <c r="F25" s="718"/>
      <c r="G25" s="718"/>
      <c r="H25" s="718"/>
      <c r="I25" s="718"/>
      <c r="J25" s="718"/>
      <c r="K25" s="718"/>
      <c r="L25" s="711"/>
      <c r="M25" s="711"/>
    </row>
    <row r="26" spans="1:27" s="622" customFormat="1" x14ac:dyDescent="0.2">
      <c r="A26" s="626" t="s">
        <v>257</v>
      </c>
      <c r="B26" s="624"/>
      <c r="C26" s="624"/>
      <c r="D26" s="625"/>
      <c r="E26" s="624"/>
      <c r="F26" s="624"/>
      <c r="G26" s="625"/>
      <c r="H26" s="624"/>
      <c r="I26" s="624"/>
      <c r="J26" s="624"/>
      <c r="K26" s="624"/>
      <c r="L26" s="625"/>
      <c r="M26" s="624"/>
    </row>
    <row r="27" spans="1:27" s="622" customFormat="1" ht="12" x14ac:dyDescent="0.2">
      <c r="A27" s="626" t="s">
        <v>258</v>
      </c>
      <c r="B27" s="627"/>
      <c r="C27" s="627"/>
      <c r="D27" s="627"/>
      <c r="E27" s="627"/>
      <c r="F27" s="627"/>
      <c r="G27" s="473"/>
      <c r="H27" s="627"/>
      <c r="I27" s="627"/>
      <c r="J27" s="627"/>
      <c r="K27" s="627"/>
      <c r="L27" s="627"/>
      <c r="M27" s="627"/>
    </row>
    <row r="28" spans="1:27" s="632" customFormat="1" ht="25.5" customHeight="1" x14ac:dyDescent="0.2">
      <c r="A28" s="629" t="s">
        <v>259</v>
      </c>
      <c r="B28" s="630"/>
      <c r="C28" s="630"/>
      <c r="D28" s="630"/>
      <c r="E28" s="630"/>
      <c r="F28" s="630"/>
      <c r="G28" s="719"/>
      <c r="H28" s="630"/>
      <c r="I28" s="630"/>
      <c r="J28" s="630"/>
      <c r="K28" s="630"/>
      <c r="L28" s="630"/>
      <c r="M28" s="630"/>
    </row>
    <row r="29" spans="1:27" s="656" customFormat="1" ht="15" x14ac:dyDescent="0.2">
      <c r="A29" s="166" t="s">
        <v>69</v>
      </c>
      <c r="B29" s="633"/>
      <c r="C29" s="427"/>
      <c r="D29" s="654"/>
      <c r="E29" s="435"/>
      <c r="F29" s="634"/>
      <c r="G29" s="422"/>
      <c r="H29" s="428"/>
      <c r="I29" s="418"/>
      <c r="J29" s="635"/>
      <c r="K29" s="435"/>
      <c r="L29" s="435"/>
      <c r="M29" s="636"/>
      <c r="R29" s="657"/>
      <c r="S29" s="655"/>
      <c r="T29" s="655"/>
      <c r="U29" s="655"/>
      <c r="X29" s="657"/>
      <c r="Y29" s="655"/>
      <c r="Z29" s="655"/>
      <c r="AA29" s="655"/>
    </row>
    <row r="30" spans="1:27" x14ac:dyDescent="0.2">
      <c r="A30" s="170" t="s">
        <v>70</v>
      </c>
      <c r="B30" s="420"/>
      <c r="C30" s="416"/>
      <c r="D30" s="421"/>
      <c r="E30" s="418"/>
      <c r="F30" s="418"/>
      <c r="G30" s="422"/>
      <c r="H30" s="417"/>
      <c r="I30" s="422"/>
      <c r="J30" s="418"/>
      <c r="K30" s="418"/>
      <c r="L30" s="418"/>
      <c r="M30" s="419"/>
      <c r="R30" s="169"/>
      <c r="S30" s="167"/>
      <c r="T30" s="167"/>
      <c r="U30" s="167"/>
      <c r="X30" s="169"/>
      <c r="Y30" s="167"/>
      <c r="Z30" s="167"/>
      <c r="AA30" s="167"/>
    </row>
    <row r="31" spans="1:27" x14ac:dyDescent="0.2">
      <c r="A31" s="171" t="s">
        <v>71</v>
      </c>
      <c r="B31" s="423"/>
      <c r="C31" s="424"/>
      <c r="D31" s="473"/>
      <c r="E31" s="418"/>
      <c r="F31" s="418"/>
      <c r="G31" s="423"/>
      <c r="H31" s="904"/>
      <c r="I31" s="418"/>
      <c r="J31" s="423"/>
      <c r="K31" s="418"/>
      <c r="L31" s="418"/>
      <c r="M31" s="419"/>
      <c r="R31" s="169"/>
      <c r="S31" s="167"/>
      <c r="T31" s="167"/>
      <c r="U31" s="167"/>
      <c r="X31" s="169"/>
      <c r="Y31" s="167"/>
      <c r="Z31" s="167"/>
      <c r="AA31" s="167"/>
    </row>
    <row r="32" spans="1:27" x14ac:dyDescent="0.2">
      <c r="A32" s="171" t="s">
        <v>72</v>
      </c>
      <c r="B32" s="423"/>
      <c r="C32" s="424"/>
      <c r="D32" s="473"/>
      <c r="E32" s="418"/>
      <c r="F32" s="418"/>
      <c r="G32" s="418"/>
      <c r="H32" s="417"/>
      <c r="I32" s="422"/>
      <c r="J32" s="418"/>
      <c r="K32" s="418"/>
      <c r="L32" s="418"/>
      <c r="M32" s="419"/>
      <c r="Q32" s="169"/>
      <c r="R32" s="167"/>
      <c r="S32" s="167"/>
      <c r="T32" s="167"/>
      <c r="W32" s="169"/>
      <c r="X32" s="167"/>
      <c r="Y32" s="167"/>
      <c r="Z32" s="167"/>
    </row>
    <row r="33" spans="1:27" x14ac:dyDescent="0.2">
      <c r="A33" s="171" t="s">
        <v>73</v>
      </c>
      <c r="B33" s="423"/>
      <c r="C33" s="424"/>
      <c r="D33" s="425"/>
      <c r="E33" s="418"/>
      <c r="F33" s="418"/>
      <c r="G33" s="418"/>
      <c r="H33" s="417"/>
      <c r="I33" s="422"/>
      <c r="J33" s="418"/>
      <c r="K33" s="418"/>
      <c r="L33" s="418"/>
      <c r="M33" s="419"/>
      <c r="Q33" s="169"/>
      <c r="R33" s="167"/>
      <c r="S33" s="167"/>
      <c r="T33" s="167"/>
      <c r="W33" s="169"/>
      <c r="X33" s="167"/>
      <c r="Y33" s="167"/>
      <c r="Z33" s="167"/>
    </row>
    <row r="34" spans="1:27" x14ac:dyDescent="0.2">
      <c r="A34" s="171" t="s">
        <v>74</v>
      </c>
      <c r="B34" s="426"/>
      <c r="C34" s="416"/>
      <c r="D34" s="421"/>
      <c r="E34" s="418"/>
      <c r="F34" s="418"/>
      <c r="G34" s="422"/>
      <c r="H34" s="417"/>
      <c r="I34" s="422"/>
      <c r="J34" s="418"/>
      <c r="K34" s="418"/>
      <c r="L34" s="418"/>
      <c r="M34" s="419"/>
      <c r="Q34" s="169"/>
      <c r="R34" s="167"/>
      <c r="S34" s="167"/>
      <c r="T34" s="167"/>
      <c r="W34" s="169"/>
      <c r="X34" s="167"/>
      <c r="Y34" s="167"/>
      <c r="Z34" s="167"/>
    </row>
    <row r="35" spans="1:27" ht="15" x14ac:dyDescent="0.2">
      <c r="A35" s="171" t="s">
        <v>75</v>
      </c>
      <c r="B35" s="426"/>
      <c r="C35" s="427"/>
      <c r="D35" s="425"/>
      <c r="E35" s="429"/>
      <c r="F35" s="435"/>
      <c r="G35" s="422"/>
      <c r="H35" s="428"/>
      <c r="I35" s="434"/>
      <c r="J35" s="635"/>
      <c r="K35" s="430"/>
      <c r="L35" s="435"/>
      <c r="M35" s="431"/>
      <c r="Q35" s="169"/>
      <c r="R35" s="167"/>
      <c r="S35" s="167"/>
      <c r="T35" s="167"/>
      <c r="W35" s="169"/>
      <c r="X35" s="167"/>
      <c r="Y35" s="167"/>
      <c r="Z35" s="167"/>
    </row>
    <row r="36" spans="1:27" ht="15" x14ac:dyDescent="0.2">
      <c r="A36" s="171" t="s">
        <v>76</v>
      </c>
      <c r="B36" s="426"/>
      <c r="C36" s="427"/>
      <c r="D36" s="421"/>
      <c r="E36" s="430"/>
      <c r="F36" s="435"/>
      <c r="G36" s="422"/>
      <c r="H36" s="428"/>
      <c r="I36" s="434"/>
      <c r="J36" s="635"/>
      <c r="K36" s="430"/>
      <c r="L36" s="435"/>
      <c r="M36" s="431"/>
      <c r="Q36" s="169"/>
      <c r="R36" s="167"/>
      <c r="S36" s="167"/>
      <c r="T36" s="167"/>
      <c r="W36" s="169"/>
      <c r="X36" s="167"/>
      <c r="Y36" s="167"/>
      <c r="Z36" s="167"/>
    </row>
    <row r="37" spans="1:27" ht="14.25" customHeight="1" x14ac:dyDescent="0.2">
      <c r="A37" s="171" t="s">
        <v>77</v>
      </c>
      <c r="B37" s="658"/>
      <c r="C37" s="427"/>
      <c r="D37" s="421"/>
      <c r="E37" s="905"/>
      <c r="F37" s="906"/>
      <c r="G37" s="418"/>
      <c r="H37" s="428"/>
      <c r="I37" s="434"/>
      <c r="J37" s="421"/>
      <c r="K37" s="639"/>
      <c r="L37" s="640"/>
      <c r="M37" s="907"/>
      <c r="Q37" s="169"/>
      <c r="R37" s="167"/>
      <c r="S37" s="167"/>
      <c r="T37" s="167"/>
      <c r="W37" s="169"/>
      <c r="X37" s="167"/>
      <c r="Y37" s="167"/>
      <c r="Z37" s="167"/>
    </row>
    <row r="38" spans="1:27" ht="15" x14ac:dyDescent="0.2">
      <c r="A38" s="171" t="s">
        <v>78</v>
      </c>
      <c r="B38" s="432"/>
      <c r="C38" s="427"/>
      <c r="D38" s="430"/>
      <c r="E38" s="433"/>
      <c r="F38" s="435"/>
      <c r="G38" s="422"/>
      <c r="H38" s="428"/>
      <c r="I38" s="434"/>
      <c r="J38" s="640"/>
      <c r="K38" s="430"/>
      <c r="L38" s="435"/>
      <c r="M38" s="431"/>
      <c r="Q38" s="169"/>
      <c r="R38" s="167"/>
      <c r="S38" s="167"/>
      <c r="T38" s="167"/>
      <c r="W38" s="169"/>
      <c r="X38" s="167"/>
      <c r="Y38" s="167"/>
      <c r="Z38" s="167"/>
    </row>
    <row r="39" spans="1:27" s="647" customFormat="1" ht="12" customHeight="1" x14ac:dyDescent="0.2">
      <c r="A39" s="659"/>
      <c r="B39" s="643"/>
      <c r="C39" s="643"/>
      <c r="D39" s="645"/>
      <c r="E39" s="643"/>
      <c r="F39" s="643"/>
      <c r="G39" s="644"/>
      <c r="H39" s="643"/>
      <c r="I39" s="645"/>
      <c r="J39" s="643"/>
      <c r="K39" s="643"/>
      <c r="L39" s="643"/>
      <c r="M39" s="646"/>
    </row>
    <row r="40" spans="1:27" s="622" customFormat="1" x14ac:dyDescent="0.2">
      <c r="A40" s="908" t="s">
        <v>41</v>
      </c>
      <c r="B40" s="649"/>
      <c r="C40" s="648"/>
      <c r="D40" s="652"/>
      <c r="E40" s="648"/>
      <c r="F40" s="651"/>
      <c r="G40" s="650"/>
      <c r="H40" s="648"/>
      <c r="I40" s="648"/>
      <c r="J40" s="649"/>
      <c r="K40" s="649"/>
      <c r="L40" s="649"/>
      <c r="M40" s="653"/>
    </row>
    <row r="41" spans="1:27" s="712" customFormat="1" x14ac:dyDescent="0.2">
      <c r="A41" s="710" t="s">
        <v>34</v>
      </c>
      <c r="B41" s="720"/>
      <c r="C41" s="720"/>
      <c r="D41" s="720"/>
      <c r="E41" s="720"/>
      <c r="F41" s="720"/>
      <c r="G41" s="720"/>
      <c r="H41" s="720"/>
      <c r="I41" s="720"/>
      <c r="J41" s="720"/>
      <c r="K41" s="720"/>
      <c r="L41" s="720"/>
      <c r="M41" s="720"/>
    </row>
    <row r="42" spans="1:27" s="715" customFormat="1" x14ac:dyDescent="0.2">
      <c r="A42" s="710" t="s">
        <v>43</v>
      </c>
      <c r="B42" s="718"/>
      <c r="C42" s="718"/>
      <c r="D42" s="718"/>
      <c r="E42" s="718"/>
      <c r="F42" s="718"/>
      <c r="G42" s="718"/>
      <c r="H42" s="718"/>
      <c r="I42" s="718"/>
      <c r="J42" s="718"/>
      <c r="K42" s="718"/>
      <c r="L42" s="711"/>
      <c r="M42" s="711"/>
    </row>
    <row r="43" spans="1:27" s="622" customFormat="1" x14ac:dyDescent="0.2">
      <c r="A43" s="626" t="s">
        <v>257</v>
      </c>
      <c r="B43" s="660"/>
      <c r="C43" s="660"/>
      <c r="D43" s="661"/>
      <c r="E43" s="660"/>
      <c r="F43" s="660"/>
      <c r="G43" s="661"/>
      <c r="H43" s="660"/>
      <c r="I43" s="660"/>
      <c r="J43" s="660"/>
      <c r="K43" s="660"/>
      <c r="L43" s="660"/>
      <c r="M43" s="660"/>
    </row>
    <row r="44" spans="1:27" s="622" customFormat="1" ht="12" x14ac:dyDescent="0.2">
      <c r="A44" s="662" t="s">
        <v>258</v>
      </c>
      <c r="B44" s="627"/>
      <c r="C44" s="627"/>
      <c r="D44" s="663"/>
      <c r="E44" s="627"/>
      <c r="F44" s="627"/>
      <c r="G44" s="473"/>
      <c r="H44" s="627"/>
      <c r="I44" s="663"/>
      <c r="J44" s="664"/>
      <c r="K44" s="627"/>
      <c r="L44" s="627"/>
      <c r="M44" s="627"/>
    </row>
    <row r="45" spans="1:27" s="632" customFormat="1" ht="25.5" customHeight="1" x14ac:dyDescent="0.2">
      <c r="A45" s="665" t="s">
        <v>259</v>
      </c>
      <c r="B45" s="630"/>
      <c r="C45" s="630"/>
      <c r="D45" s="630"/>
      <c r="E45" s="630"/>
      <c r="F45" s="630"/>
      <c r="G45" s="630"/>
      <c r="H45" s="630"/>
      <c r="I45" s="630"/>
      <c r="J45" s="630"/>
      <c r="K45" s="630"/>
      <c r="L45" s="630"/>
      <c r="M45" s="630"/>
    </row>
    <row r="46" spans="1:27" ht="15" x14ac:dyDescent="0.2">
      <c r="A46" s="166" t="s">
        <v>69</v>
      </c>
      <c r="B46" s="633"/>
      <c r="C46" s="427"/>
      <c r="D46" s="654"/>
      <c r="E46" s="418"/>
      <c r="F46" s="634"/>
      <c r="G46" s="422"/>
      <c r="H46" s="428"/>
      <c r="I46" s="418"/>
      <c r="J46" s="635"/>
      <c r="K46" s="430"/>
      <c r="L46" s="435"/>
      <c r="M46" s="636"/>
      <c r="R46" s="169"/>
      <c r="S46" s="167"/>
      <c r="T46" s="167"/>
      <c r="U46" s="167"/>
      <c r="X46" s="169"/>
      <c r="Y46" s="167"/>
      <c r="Z46" s="167"/>
      <c r="AA46" s="167"/>
    </row>
    <row r="47" spans="1:27" x14ac:dyDescent="0.2">
      <c r="A47" s="170" t="s">
        <v>70</v>
      </c>
      <c r="B47" s="637"/>
      <c r="C47" s="416"/>
      <c r="D47" s="421"/>
      <c r="E47" s="418"/>
      <c r="F47" s="418"/>
      <c r="G47" s="422"/>
      <c r="H47" s="417"/>
      <c r="I47" s="422"/>
      <c r="J47" s="418"/>
      <c r="K47" s="418"/>
      <c r="L47" s="418"/>
      <c r="M47" s="419"/>
      <c r="R47" s="169"/>
      <c r="S47" s="167"/>
      <c r="T47" s="167"/>
      <c r="U47" s="167"/>
      <c r="X47" s="169"/>
      <c r="Y47" s="167"/>
      <c r="Z47" s="167"/>
      <c r="AA47" s="167"/>
    </row>
    <row r="48" spans="1:27" x14ac:dyDescent="0.2">
      <c r="A48" s="171" t="s">
        <v>71</v>
      </c>
      <c r="B48" s="423"/>
      <c r="C48" s="424"/>
      <c r="D48" s="473"/>
      <c r="E48" s="423"/>
      <c r="F48" s="418"/>
      <c r="G48" s="422"/>
      <c r="H48" s="417"/>
      <c r="I48" s="418"/>
      <c r="J48" s="418"/>
      <c r="K48" s="418"/>
      <c r="L48" s="418"/>
      <c r="M48" s="419"/>
      <c r="R48" s="169"/>
      <c r="S48" s="167"/>
      <c r="T48" s="167"/>
      <c r="U48" s="167"/>
      <c r="X48" s="169"/>
      <c r="Y48" s="167"/>
      <c r="Z48" s="167"/>
      <c r="AA48" s="167"/>
    </row>
    <row r="49" spans="1:26" x14ac:dyDescent="0.2">
      <c r="A49" s="171" t="s">
        <v>72</v>
      </c>
      <c r="B49" s="423"/>
      <c r="C49" s="424"/>
      <c r="D49" s="473"/>
      <c r="E49" s="418"/>
      <c r="F49" s="418"/>
      <c r="G49" s="422"/>
      <c r="H49" s="417"/>
      <c r="I49" s="422"/>
      <c r="J49" s="418"/>
      <c r="K49" s="418"/>
      <c r="L49" s="418"/>
      <c r="M49" s="419"/>
      <c r="Q49" s="169"/>
      <c r="R49" s="167"/>
      <c r="S49" s="167"/>
      <c r="T49" s="167"/>
      <c r="W49" s="169"/>
      <c r="X49" s="167"/>
      <c r="Y49" s="167"/>
      <c r="Z49" s="167"/>
    </row>
    <row r="50" spans="1:26" x14ac:dyDescent="0.2">
      <c r="A50" s="171" t="s">
        <v>73</v>
      </c>
      <c r="B50" s="423"/>
      <c r="C50" s="424"/>
      <c r="D50" s="425"/>
      <c r="E50" s="418"/>
      <c r="F50" s="418"/>
      <c r="G50" s="422"/>
      <c r="H50" s="417"/>
      <c r="I50" s="418"/>
      <c r="J50" s="418"/>
      <c r="K50" s="418"/>
      <c r="L50" s="418"/>
      <c r="M50" s="419"/>
      <c r="Q50" s="169"/>
      <c r="R50" s="167"/>
      <c r="S50" s="167"/>
      <c r="T50" s="167"/>
      <c r="W50" s="169"/>
      <c r="X50" s="167"/>
      <c r="Y50" s="167"/>
      <c r="Z50" s="167"/>
    </row>
    <row r="51" spans="1:26" x14ac:dyDescent="0.2">
      <c r="A51" s="171" t="s">
        <v>74</v>
      </c>
      <c r="B51" s="426"/>
      <c r="C51" s="416"/>
      <c r="D51" s="421"/>
      <c r="E51" s="418"/>
      <c r="F51" s="418"/>
      <c r="G51" s="422"/>
      <c r="H51" s="417"/>
      <c r="I51" s="422"/>
      <c r="J51" s="418"/>
      <c r="K51" s="418"/>
      <c r="L51" s="418"/>
      <c r="M51" s="419"/>
      <c r="Q51" s="169"/>
      <c r="R51" s="167"/>
      <c r="S51" s="167"/>
      <c r="T51" s="167"/>
      <c r="W51" s="169"/>
      <c r="X51" s="167"/>
      <c r="Y51" s="167"/>
      <c r="Z51" s="167"/>
    </row>
    <row r="52" spans="1:26" ht="15" x14ac:dyDescent="0.2">
      <c r="A52" s="171" t="s">
        <v>75</v>
      </c>
      <c r="B52" s="426"/>
      <c r="C52" s="427"/>
      <c r="D52" s="425"/>
      <c r="E52" s="429"/>
      <c r="F52" s="435"/>
      <c r="G52" s="422"/>
      <c r="H52" s="428"/>
      <c r="I52" s="434"/>
      <c r="J52" s="635"/>
      <c r="K52" s="430"/>
      <c r="L52" s="435"/>
      <c r="M52" s="636"/>
      <c r="Q52" s="169"/>
      <c r="R52" s="167"/>
      <c r="S52" s="167"/>
      <c r="T52" s="167"/>
      <c r="W52" s="169"/>
      <c r="X52" s="167"/>
      <c r="Y52" s="167"/>
      <c r="Z52" s="167"/>
    </row>
    <row r="53" spans="1:26" ht="15" x14ac:dyDescent="0.2">
      <c r="A53" s="171" t="s">
        <v>76</v>
      </c>
      <c r="B53" s="426"/>
      <c r="C53" s="427"/>
      <c r="D53" s="421"/>
      <c r="E53" s="430"/>
      <c r="F53" s="435"/>
      <c r="G53" s="422"/>
      <c r="H53" s="428"/>
      <c r="I53" s="434"/>
      <c r="J53" s="635"/>
      <c r="K53" s="430"/>
      <c r="L53" s="435"/>
      <c r="M53" s="431"/>
      <c r="Q53" s="169"/>
      <c r="R53" s="167"/>
      <c r="S53" s="167"/>
      <c r="T53" s="167"/>
      <c r="W53" s="169"/>
      <c r="X53" s="167"/>
      <c r="Y53" s="167"/>
      <c r="Z53" s="167"/>
    </row>
    <row r="54" spans="1:26" ht="15" x14ac:dyDescent="0.2">
      <c r="A54" s="171" t="s">
        <v>77</v>
      </c>
      <c r="B54" s="432"/>
      <c r="C54" s="666"/>
      <c r="D54" s="421"/>
      <c r="E54" s="430"/>
      <c r="F54" s="640"/>
      <c r="G54" s="422"/>
      <c r="H54" s="667"/>
      <c r="I54" s="434"/>
      <c r="J54" s="641"/>
      <c r="K54" s="639"/>
      <c r="L54" s="640"/>
      <c r="M54" s="431"/>
      <c r="Q54" s="169"/>
      <c r="R54" s="167"/>
      <c r="S54" s="167"/>
      <c r="T54" s="167"/>
      <c r="W54" s="169"/>
      <c r="X54" s="167"/>
      <c r="Y54" s="167"/>
      <c r="Z54" s="167"/>
    </row>
    <row r="55" spans="1:26" ht="15" x14ac:dyDescent="0.2">
      <c r="A55" s="171" t="s">
        <v>78</v>
      </c>
      <c r="B55" s="432"/>
      <c r="C55" s="427"/>
      <c r="D55" s="430"/>
      <c r="E55" s="433"/>
      <c r="F55" s="435"/>
      <c r="G55" s="422"/>
      <c r="H55" s="428"/>
      <c r="I55" s="434"/>
      <c r="J55" s="635"/>
      <c r="K55" s="430"/>
      <c r="L55" s="435"/>
      <c r="M55" s="431"/>
      <c r="Q55" s="169"/>
      <c r="R55" s="167"/>
      <c r="S55" s="167"/>
      <c r="T55" s="167"/>
      <c r="W55" s="169"/>
      <c r="X55" s="167"/>
      <c r="Y55" s="167"/>
      <c r="Z55" s="167"/>
    </row>
    <row r="56" spans="1:26" s="647" customFormat="1" ht="12" customHeight="1" x14ac:dyDescent="0.2">
      <c r="A56" s="659"/>
      <c r="B56" s="643"/>
      <c r="C56" s="643"/>
      <c r="D56" s="645"/>
      <c r="E56" s="643"/>
      <c r="F56" s="643"/>
      <c r="G56" s="644"/>
      <c r="H56" s="643"/>
      <c r="I56" s="645"/>
      <c r="J56" s="643"/>
      <c r="K56" s="643"/>
      <c r="L56" s="643"/>
      <c r="M56" s="646"/>
    </row>
    <row r="57" spans="1:26" s="647" customFormat="1" ht="13.5" customHeight="1" x14ac:dyDescent="0.2">
      <c r="A57" s="668"/>
      <c r="B57" s="669"/>
      <c r="C57" s="669"/>
      <c r="D57" s="671"/>
      <c r="E57" s="669"/>
      <c r="F57" s="669"/>
      <c r="G57" s="670"/>
      <c r="H57" s="669"/>
      <c r="I57" s="671"/>
      <c r="J57" s="669"/>
      <c r="K57" s="669"/>
      <c r="L57" s="669"/>
      <c r="M57" s="646"/>
    </row>
    <row r="58" spans="1:26" s="622" customFormat="1" x14ac:dyDescent="0.2">
      <c r="A58" s="672" t="s">
        <v>260</v>
      </c>
      <c r="B58" s="721"/>
      <c r="C58" s="721"/>
      <c r="D58" s="721"/>
      <c r="E58" s="721"/>
      <c r="F58" s="721"/>
      <c r="G58" s="721"/>
      <c r="H58" s="721"/>
      <c r="I58" s="721"/>
      <c r="J58" s="722"/>
      <c r="K58" s="721"/>
      <c r="L58" s="722"/>
      <c r="M58" s="721"/>
    </row>
    <row r="59" spans="1:26" s="676" customFormat="1" ht="12" x14ac:dyDescent="0.2">
      <c r="A59" s="673" t="s">
        <v>261</v>
      </c>
      <c r="B59" s="674"/>
      <c r="C59" s="674"/>
      <c r="D59" s="674"/>
      <c r="E59" s="674"/>
      <c r="F59" s="674"/>
      <c r="G59" s="675"/>
      <c r="H59" s="674"/>
      <c r="I59" s="674"/>
      <c r="J59" s="674"/>
      <c r="K59" s="723"/>
      <c r="L59" s="723"/>
      <c r="M59" s="674"/>
    </row>
    <row r="60" spans="1:26" x14ac:dyDescent="0.2">
      <c r="D60" s="610"/>
      <c r="I60" s="677"/>
      <c r="J60" s="168"/>
    </row>
    <row r="61" spans="1:26" x14ac:dyDescent="0.2">
      <c r="A61" s="678" t="s">
        <v>31</v>
      </c>
      <c r="B61" s="724">
        <f>SUM(B59:M59)</f>
        <v>0</v>
      </c>
      <c r="C61" s="41" t="s">
        <v>24</v>
      </c>
    </row>
    <row r="62" spans="1:26" s="5" customFormat="1" x14ac:dyDescent="0.2">
      <c r="A62" s="679" t="s">
        <v>25</v>
      </c>
      <c r="B62" s="474" t="e">
        <f>(B9*B59)/$B$61</f>
        <v>#DIV/0!</v>
      </c>
      <c r="C62" s="474" t="e">
        <f t="shared" ref="C62:M62" si="0">(C9*C59)/$B$61</f>
        <v>#DIV/0!</v>
      </c>
      <c r="D62" s="474" t="e">
        <f t="shared" si="0"/>
        <v>#DIV/0!</v>
      </c>
      <c r="E62" s="474" t="e">
        <f t="shared" si="0"/>
        <v>#DIV/0!</v>
      </c>
      <c r="F62" s="474" t="e">
        <f t="shared" si="0"/>
        <v>#DIV/0!</v>
      </c>
      <c r="G62" s="474" t="e">
        <f t="shared" si="0"/>
        <v>#DIV/0!</v>
      </c>
      <c r="H62" s="474" t="e">
        <f t="shared" si="0"/>
        <v>#DIV/0!</v>
      </c>
      <c r="I62" s="474" t="e">
        <f t="shared" si="0"/>
        <v>#DIV/0!</v>
      </c>
      <c r="J62" s="474" t="e">
        <f t="shared" si="0"/>
        <v>#DIV/0!</v>
      </c>
      <c r="K62" s="474" t="e">
        <f t="shared" si="0"/>
        <v>#DIV/0!</v>
      </c>
      <c r="L62" s="474" t="e">
        <f t="shared" si="0"/>
        <v>#DIV/0!</v>
      </c>
      <c r="M62" s="474" t="e">
        <f t="shared" si="0"/>
        <v>#DIV/0!</v>
      </c>
    </row>
    <row r="63" spans="1:26" s="5" customFormat="1" x14ac:dyDescent="0.2">
      <c r="A63" s="680" t="s">
        <v>265</v>
      </c>
      <c r="B63" s="475" t="e">
        <f>SUM(B62:M62)</f>
        <v>#DIV/0!</v>
      </c>
      <c r="C63" s="476" t="s">
        <v>14</v>
      </c>
      <c r="I63" s="681"/>
    </row>
    <row r="64" spans="1:26" x14ac:dyDescent="0.2">
      <c r="A64" s="173" t="s">
        <v>262</v>
      </c>
      <c r="B64" s="682" t="e">
        <f>AVERAGE(B9,B26,B43)</f>
        <v>#DIV/0!</v>
      </c>
      <c r="C64" s="682" t="e">
        <f>AVERAGE(C9,C26,C43)</f>
        <v>#DIV/0!</v>
      </c>
      <c r="D64" s="682" t="e">
        <f t="shared" ref="D64:M64" si="1">AVERAGE(D9,D26,D43)</f>
        <v>#DIV/0!</v>
      </c>
      <c r="E64" s="682" t="e">
        <f t="shared" si="1"/>
        <v>#DIV/0!</v>
      </c>
      <c r="F64" s="682" t="e">
        <f t="shared" si="1"/>
        <v>#DIV/0!</v>
      </c>
      <c r="G64" s="682" t="e">
        <f t="shared" si="1"/>
        <v>#DIV/0!</v>
      </c>
      <c r="H64" s="682" t="e">
        <f t="shared" si="1"/>
        <v>#DIV/0!</v>
      </c>
      <c r="I64" s="682" t="e">
        <f t="shared" si="1"/>
        <v>#DIV/0!</v>
      </c>
      <c r="J64" s="682" t="e">
        <f t="shared" si="1"/>
        <v>#DIV/0!</v>
      </c>
      <c r="K64" s="682" t="e">
        <f t="shared" si="1"/>
        <v>#DIV/0!</v>
      </c>
      <c r="L64" s="682" t="e">
        <f t="shared" si="1"/>
        <v>#DIV/0!</v>
      </c>
      <c r="M64" s="682" t="e">
        <f t="shared" si="1"/>
        <v>#DIV/0!</v>
      </c>
    </row>
    <row r="65" spans="1:25" ht="13.5" thickBot="1" x14ac:dyDescent="0.25">
      <c r="A65" s="173"/>
      <c r="B65" s="657"/>
      <c r="C65" s="657"/>
      <c r="D65" s="657"/>
      <c r="E65" s="657"/>
      <c r="F65" s="657"/>
      <c r="G65" s="657"/>
      <c r="H65" s="657"/>
      <c r="I65" s="657"/>
      <c r="J65" s="657"/>
      <c r="K65" s="657"/>
      <c r="L65" s="657"/>
    </row>
    <row r="66" spans="1:25" x14ac:dyDescent="0.2">
      <c r="A66" s="683"/>
      <c r="B66" s="684" t="s">
        <v>30</v>
      </c>
      <c r="C66" s="685"/>
      <c r="D66" s="686"/>
      <c r="E66" s="168"/>
      <c r="I66" s="168"/>
      <c r="J66" s="168"/>
    </row>
    <row r="67" spans="1:25" x14ac:dyDescent="0.2">
      <c r="A67" s="687" t="s">
        <v>27</v>
      </c>
      <c r="B67" s="688" t="s">
        <v>79</v>
      </c>
      <c r="C67" s="689" t="s">
        <v>14</v>
      </c>
      <c r="D67" s="690"/>
      <c r="E67" s="168"/>
      <c r="F67" s="725"/>
      <c r="G67" s="691"/>
      <c r="I67" s="692"/>
      <c r="J67" s="168"/>
    </row>
    <row r="68" spans="1:25" ht="14.25" x14ac:dyDescent="0.2">
      <c r="A68" s="726" t="s">
        <v>36</v>
      </c>
      <c r="B68" s="693"/>
      <c r="C68" s="694" t="e">
        <f>B68/B80*100</f>
        <v>#DIV/0!</v>
      </c>
      <c r="D68" s="657"/>
      <c r="E68" s="725"/>
      <c r="F68" s="691"/>
      <c r="H68" s="695"/>
      <c r="I68" s="169"/>
      <c r="J68" s="167"/>
      <c r="K68" s="167"/>
      <c r="L68" s="167"/>
      <c r="M68" s="167"/>
      <c r="P68" s="169"/>
      <c r="Q68" s="167"/>
      <c r="R68" s="167"/>
      <c r="S68" s="167"/>
      <c r="V68" s="169"/>
      <c r="W68" s="167"/>
      <c r="X68" s="167"/>
      <c r="Y68" s="167"/>
    </row>
    <row r="69" spans="1:25" ht="14.25" x14ac:dyDescent="0.2">
      <c r="A69" s="726" t="s">
        <v>35</v>
      </c>
      <c r="B69" s="696"/>
      <c r="C69" s="694" t="e">
        <f t="shared" ref="C69:C79" si="2">B69/$B$80*100</f>
        <v>#DIV/0!</v>
      </c>
      <c r="D69" s="657"/>
      <c r="E69" s="727"/>
      <c r="F69" s="697"/>
      <c r="I69" s="698"/>
      <c r="J69" s="699"/>
      <c r="K69" s="167"/>
      <c r="L69" s="167"/>
      <c r="O69" s="169"/>
      <c r="P69" s="167"/>
      <c r="Q69" s="167"/>
      <c r="R69" s="167"/>
      <c r="U69" s="169"/>
      <c r="V69" s="167"/>
      <c r="W69" s="167"/>
      <c r="X69" s="167"/>
    </row>
    <row r="70" spans="1:25" ht="14.25" x14ac:dyDescent="0.2">
      <c r="A70" s="726" t="s">
        <v>206</v>
      </c>
      <c r="B70" s="696"/>
      <c r="C70" s="694" t="e">
        <f t="shared" si="2"/>
        <v>#DIV/0!</v>
      </c>
      <c r="D70" s="657"/>
      <c r="E70" s="725"/>
      <c r="F70" s="700"/>
      <c r="I70" s="698"/>
      <c r="J70" s="699"/>
      <c r="K70" s="167"/>
      <c r="L70" s="167"/>
      <c r="O70" s="169"/>
      <c r="P70" s="167"/>
      <c r="Q70" s="167"/>
      <c r="R70" s="167"/>
      <c r="U70" s="169"/>
      <c r="V70" s="167"/>
      <c r="W70" s="167"/>
      <c r="X70" s="167"/>
    </row>
    <row r="71" spans="1:25" ht="14.25" x14ac:dyDescent="0.2">
      <c r="A71" s="728" t="s">
        <v>40</v>
      </c>
      <c r="B71" s="701"/>
      <c r="C71" s="694" t="e">
        <f t="shared" si="2"/>
        <v>#DIV/0!</v>
      </c>
      <c r="D71" s="657"/>
      <c r="E71" s="725"/>
      <c r="F71" s="697"/>
      <c r="I71" s="698"/>
      <c r="J71" s="699"/>
      <c r="K71" s="167"/>
      <c r="L71" s="167"/>
      <c r="O71" s="169"/>
      <c r="P71" s="167"/>
      <c r="Q71" s="167"/>
      <c r="R71" s="167"/>
      <c r="U71" s="169"/>
      <c r="V71" s="167"/>
      <c r="W71" s="167"/>
      <c r="X71" s="167"/>
    </row>
    <row r="72" spans="1:25" ht="14.25" x14ac:dyDescent="0.2">
      <c r="A72" s="728" t="s">
        <v>39</v>
      </c>
      <c r="B72" s="701"/>
      <c r="C72" s="694" t="e">
        <f t="shared" si="2"/>
        <v>#DIV/0!</v>
      </c>
      <c r="D72" s="657"/>
      <c r="E72" s="725"/>
      <c r="F72" s="697"/>
      <c r="I72" s="698"/>
      <c r="J72" s="699"/>
      <c r="K72" s="167"/>
      <c r="L72" s="167"/>
      <c r="O72" s="169"/>
      <c r="P72" s="167"/>
      <c r="Q72" s="167"/>
      <c r="R72" s="167"/>
      <c r="U72" s="169"/>
      <c r="V72" s="167"/>
      <c r="W72" s="167"/>
      <c r="X72" s="167"/>
    </row>
    <row r="73" spans="1:25" ht="14.25" x14ac:dyDescent="0.2">
      <c r="A73" s="728" t="s">
        <v>37</v>
      </c>
      <c r="B73" s="696"/>
      <c r="C73" s="694" t="e">
        <f t="shared" si="2"/>
        <v>#DIV/0!</v>
      </c>
      <c r="D73" s="657"/>
      <c r="E73" s="725"/>
      <c r="F73" s="697"/>
      <c r="I73" s="698"/>
      <c r="J73" s="699"/>
      <c r="K73" s="167"/>
      <c r="L73" s="167"/>
      <c r="O73" s="169"/>
      <c r="P73" s="167"/>
      <c r="Q73" s="167"/>
      <c r="R73" s="167"/>
      <c r="U73" s="169"/>
      <c r="V73" s="167"/>
      <c r="W73" s="167"/>
      <c r="X73" s="167"/>
    </row>
    <row r="74" spans="1:25" ht="14.25" x14ac:dyDescent="0.2">
      <c r="A74" s="726" t="s">
        <v>32</v>
      </c>
      <c r="B74" s="696"/>
      <c r="C74" s="694" t="e">
        <f t="shared" si="2"/>
        <v>#DIV/0!</v>
      </c>
      <c r="D74" s="657"/>
      <c r="E74" s="725"/>
      <c r="F74" s="691"/>
      <c r="I74" s="698"/>
      <c r="J74" s="699"/>
      <c r="K74" s="167"/>
      <c r="L74" s="167"/>
      <c r="O74" s="169"/>
      <c r="P74" s="167"/>
      <c r="Q74" s="167"/>
      <c r="R74" s="167"/>
      <c r="U74" s="169"/>
      <c r="V74" s="167"/>
      <c r="W74" s="167"/>
      <c r="X74" s="167"/>
    </row>
    <row r="75" spans="1:25" ht="13.5" customHeight="1" x14ac:dyDescent="0.2">
      <c r="A75" s="726" t="s">
        <v>253</v>
      </c>
      <c r="B75" s="696"/>
      <c r="C75" s="694" t="e">
        <f t="shared" si="2"/>
        <v>#DIV/0!</v>
      </c>
      <c r="D75" s="657"/>
      <c r="E75" s="725"/>
      <c r="F75" s="691"/>
      <c r="I75" s="698"/>
      <c r="J75" s="699"/>
      <c r="K75" s="167"/>
      <c r="L75" s="167"/>
      <c r="O75" s="169"/>
      <c r="P75" s="167"/>
      <c r="Q75" s="167"/>
      <c r="R75" s="167"/>
      <c r="U75" s="169"/>
      <c r="V75" s="167"/>
      <c r="W75" s="167"/>
      <c r="X75" s="167"/>
    </row>
    <row r="76" spans="1:25" ht="14.25" x14ac:dyDescent="0.2">
      <c r="A76" s="726" t="s">
        <v>266</v>
      </c>
      <c r="B76" s="696"/>
      <c r="C76" s="694" t="e">
        <f t="shared" si="2"/>
        <v>#DIV/0!</v>
      </c>
      <c r="D76" s="657"/>
      <c r="E76" s="725"/>
      <c r="F76" s="697"/>
      <c r="I76" s="698"/>
      <c r="J76" s="699"/>
      <c r="K76" s="167"/>
      <c r="L76" s="167"/>
      <c r="O76" s="169"/>
      <c r="P76" s="167"/>
      <c r="Q76" s="167"/>
      <c r="R76" s="167"/>
      <c r="U76" s="169"/>
      <c r="V76" s="167"/>
      <c r="W76" s="167"/>
      <c r="X76" s="167"/>
    </row>
    <row r="77" spans="1:25" ht="14.25" x14ac:dyDescent="0.2">
      <c r="A77" s="728" t="s">
        <v>38</v>
      </c>
      <c r="B77" s="696"/>
      <c r="C77" s="694" t="e">
        <f t="shared" si="2"/>
        <v>#DIV/0!</v>
      </c>
      <c r="D77" s="657"/>
      <c r="E77" s="729"/>
      <c r="F77" s="697"/>
      <c r="I77" s="698"/>
      <c r="J77" s="699"/>
      <c r="K77" s="167"/>
      <c r="L77" s="167"/>
      <c r="O77" s="169"/>
      <c r="P77" s="167"/>
      <c r="Q77" s="167"/>
      <c r="R77" s="167"/>
      <c r="U77" s="169"/>
      <c r="V77" s="167"/>
      <c r="W77" s="167"/>
      <c r="X77" s="167"/>
    </row>
    <row r="78" spans="1:25" ht="14.25" x14ac:dyDescent="0.2">
      <c r="A78" s="728" t="s">
        <v>254</v>
      </c>
      <c r="B78" s="696"/>
      <c r="C78" s="694" t="e">
        <f t="shared" si="2"/>
        <v>#DIV/0!</v>
      </c>
      <c r="D78" s="657"/>
      <c r="E78" s="729"/>
      <c r="F78" s="697"/>
      <c r="I78" s="698"/>
      <c r="J78" s="699"/>
      <c r="K78" s="167"/>
      <c r="L78" s="167"/>
      <c r="O78" s="169"/>
      <c r="P78" s="167"/>
      <c r="Q78" s="167"/>
      <c r="R78" s="167"/>
      <c r="U78" s="169"/>
      <c r="V78" s="167"/>
      <c r="W78" s="167"/>
      <c r="X78" s="167"/>
    </row>
    <row r="79" spans="1:25" ht="14.25" x14ac:dyDescent="0.2">
      <c r="A79" s="730" t="s">
        <v>255</v>
      </c>
      <c r="B79" s="702"/>
      <c r="C79" s="703" t="e">
        <f t="shared" si="2"/>
        <v>#DIV/0!</v>
      </c>
      <c r="D79" s="657"/>
      <c r="E79" s="725"/>
      <c r="F79" s="697"/>
      <c r="I79" s="698"/>
      <c r="J79" s="699"/>
      <c r="K79" s="167"/>
      <c r="L79" s="167"/>
      <c r="O79" s="169"/>
      <c r="P79" s="167"/>
      <c r="Q79" s="167"/>
      <c r="R79" s="167"/>
      <c r="U79" s="169"/>
      <c r="V79" s="167"/>
      <c r="W79" s="167"/>
      <c r="X79" s="167"/>
    </row>
    <row r="80" spans="1:25" ht="13.5" thickBot="1" x14ac:dyDescent="0.25">
      <c r="A80" s="704"/>
      <c r="B80" s="705">
        <f>SUM(B68:B79)</f>
        <v>0</v>
      </c>
      <c r="C80" s="706" t="e">
        <f>SUM(C68:C79)</f>
        <v>#DIV/0!</v>
      </c>
      <c r="E80" s="168"/>
      <c r="F80" s="167"/>
      <c r="I80" s="168"/>
      <c r="J80" s="698"/>
      <c r="K80" s="699"/>
      <c r="L80" s="167"/>
      <c r="M80" s="167"/>
      <c r="P80" s="169"/>
      <c r="Q80" s="167"/>
      <c r="R80" s="167"/>
      <c r="S80" s="167"/>
      <c r="V80" s="169"/>
      <c r="W80" s="167"/>
      <c r="X80" s="167"/>
      <c r="Y80" s="167"/>
    </row>
    <row r="81" spans="1:25" x14ac:dyDescent="0.2">
      <c r="B81" s="167"/>
      <c r="C81" s="167"/>
      <c r="E81" s="168"/>
      <c r="F81" s="167"/>
      <c r="I81" s="168"/>
      <c r="J81" s="698"/>
      <c r="K81" s="699"/>
      <c r="L81" s="167"/>
      <c r="M81" s="167"/>
      <c r="P81" s="169"/>
      <c r="Q81" s="167"/>
      <c r="R81" s="167"/>
      <c r="S81" s="167"/>
      <c r="V81" s="169"/>
      <c r="W81" s="167"/>
      <c r="X81" s="167"/>
      <c r="Y81" s="167"/>
    </row>
    <row r="82" spans="1:25" x14ac:dyDescent="0.2">
      <c r="B82" s="167"/>
      <c r="C82" s="167"/>
      <c r="E82" s="168"/>
      <c r="F82" s="167"/>
      <c r="I82" s="168"/>
      <c r="J82" s="698"/>
      <c r="K82" s="699"/>
      <c r="L82" s="167"/>
      <c r="M82" s="167"/>
      <c r="P82" s="169"/>
      <c r="Q82" s="167"/>
      <c r="R82" s="167"/>
      <c r="S82" s="167"/>
      <c r="V82" s="169"/>
      <c r="W82" s="167"/>
      <c r="X82" s="167"/>
      <c r="Y82" s="167"/>
    </row>
    <row r="83" spans="1:25" x14ac:dyDescent="0.2">
      <c r="B83" s="167"/>
      <c r="C83" s="167"/>
      <c r="E83" s="168"/>
      <c r="F83" s="167"/>
      <c r="I83" s="168"/>
      <c r="J83" s="698"/>
      <c r="K83" s="699"/>
      <c r="L83" s="167"/>
      <c r="M83" s="167"/>
      <c r="P83" s="169"/>
      <c r="Q83" s="167"/>
      <c r="R83" s="167"/>
      <c r="S83" s="167"/>
      <c r="V83" s="169"/>
      <c r="W83" s="167"/>
      <c r="X83" s="167"/>
      <c r="Y83" s="167"/>
    </row>
    <row r="84" spans="1:25" x14ac:dyDescent="0.2">
      <c r="A84" s="707"/>
      <c r="B84" s="167"/>
      <c r="C84" s="167"/>
      <c r="E84" s="168"/>
      <c r="F84" s="167"/>
      <c r="I84" s="168"/>
      <c r="J84" s="698"/>
      <c r="K84" s="699"/>
      <c r="L84" s="167"/>
      <c r="M84" s="167"/>
      <c r="P84" s="169"/>
      <c r="Q84" s="167"/>
      <c r="R84" s="167"/>
      <c r="S84" s="167"/>
      <c r="V84" s="169"/>
      <c r="W84" s="167"/>
      <c r="X84" s="167"/>
      <c r="Y84" s="167"/>
    </row>
    <row r="85" spans="1:25" x14ac:dyDescent="0.2">
      <c r="A85" s="707"/>
      <c r="B85" s="167"/>
      <c r="C85" s="167"/>
      <c r="E85" s="168"/>
      <c r="F85" s="167"/>
      <c r="I85" s="168"/>
      <c r="J85" s="698"/>
      <c r="K85" s="699"/>
      <c r="L85" s="167"/>
      <c r="M85" s="167"/>
      <c r="P85" s="169"/>
      <c r="Q85" s="167"/>
      <c r="R85" s="167"/>
      <c r="S85" s="167"/>
      <c r="V85" s="169"/>
      <c r="W85" s="167"/>
      <c r="X85" s="167"/>
      <c r="Y85" s="167"/>
    </row>
    <row r="86" spans="1:25" x14ac:dyDescent="0.2">
      <c r="A86" s="707"/>
      <c r="B86" s="167"/>
      <c r="C86" s="167"/>
      <c r="E86" s="168"/>
      <c r="F86" s="167"/>
      <c r="I86" s="168"/>
      <c r="J86" s="698"/>
      <c r="K86" s="699"/>
      <c r="L86" s="167"/>
      <c r="M86" s="167"/>
      <c r="P86" s="169"/>
      <c r="Q86" s="167"/>
      <c r="R86" s="167"/>
      <c r="S86" s="167"/>
      <c r="V86" s="169"/>
      <c r="W86" s="167"/>
      <c r="X86" s="167"/>
      <c r="Y86" s="167"/>
    </row>
    <row r="87" spans="1:25" x14ac:dyDescent="0.2">
      <c r="A87" s="707"/>
      <c r="B87" s="167"/>
      <c r="C87" s="167"/>
      <c r="E87" s="168"/>
      <c r="F87" s="167"/>
      <c r="I87" s="168"/>
      <c r="J87" s="698"/>
      <c r="K87" s="699"/>
      <c r="L87" s="167"/>
      <c r="M87" s="167"/>
      <c r="P87" s="169"/>
      <c r="Q87" s="167"/>
      <c r="R87" s="167"/>
      <c r="S87" s="167"/>
      <c r="V87" s="169"/>
      <c r="W87" s="167"/>
      <c r="X87" s="167"/>
      <c r="Y87" s="167"/>
    </row>
    <row r="88" spans="1:25" x14ac:dyDescent="0.2">
      <c r="A88" s="707"/>
      <c r="B88" s="167"/>
      <c r="C88" s="167"/>
      <c r="E88" s="168"/>
      <c r="F88" s="167"/>
      <c r="I88" s="168"/>
      <c r="J88" s="698"/>
      <c r="K88" s="699"/>
      <c r="L88" s="167"/>
      <c r="M88" s="167"/>
      <c r="P88" s="169"/>
      <c r="Q88" s="167"/>
      <c r="R88" s="167"/>
      <c r="S88" s="167"/>
      <c r="V88" s="169"/>
      <c r="W88" s="167"/>
      <c r="X88" s="167"/>
      <c r="Y88" s="167"/>
    </row>
    <row r="89" spans="1:25" x14ac:dyDescent="0.2">
      <c r="A89" s="707"/>
      <c r="B89" s="167"/>
      <c r="C89" s="167"/>
      <c r="E89" s="168"/>
      <c r="F89" s="167"/>
      <c r="I89" s="168"/>
      <c r="J89" s="698"/>
      <c r="K89" s="699"/>
      <c r="L89" s="167"/>
      <c r="M89" s="167"/>
      <c r="P89" s="169"/>
      <c r="Q89" s="167"/>
      <c r="R89" s="167"/>
      <c r="S89" s="167"/>
      <c r="V89" s="169"/>
      <c r="W89" s="167"/>
      <c r="X89" s="167"/>
      <c r="Y89" s="167"/>
    </row>
    <row r="90" spans="1:25" x14ac:dyDescent="0.2">
      <c r="A90" s="707"/>
      <c r="B90" s="167"/>
      <c r="C90" s="167"/>
      <c r="E90" s="168"/>
      <c r="F90" s="167"/>
      <c r="I90" s="168"/>
      <c r="J90" s="169"/>
      <c r="K90" s="167"/>
      <c r="L90" s="167"/>
      <c r="M90" s="167"/>
      <c r="P90" s="169"/>
      <c r="Q90" s="167"/>
      <c r="R90" s="167"/>
      <c r="S90" s="167"/>
      <c r="V90" s="169"/>
      <c r="W90" s="167"/>
      <c r="X90" s="167"/>
      <c r="Y90" s="167"/>
    </row>
    <row r="91" spans="1:25" x14ac:dyDescent="0.2">
      <c r="A91" s="707"/>
      <c r="B91" s="167"/>
      <c r="C91" s="167"/>
      <c r="E91" s="168"/>
      <c r="F91" s="167"/>
      <c r="I91" s="168"/>
      <c r="J91" s="169"/>
      <c r="K91" s="167"/>
      <c r="L91" s="167"/>
      <c r="M91" s="167"/>
      <c r="P91" s="169"/>
      <c r="Q91" s="167"/>
      <c r="R91" s="167"/>
      <c r="S91" s="167"/>
      <c r="V91" s="169"/>
      <c r="W91" s="167"/>
      <c r="X91" s="167"/>
      <c r="Y91" s="167"/>
    </row>
    <row r="92" spans="1:25" x14ac:dyDescent="0.2">
      <c r="A92" s="707"/>
      <c r="B92" s="167"/>
      <c r="C92" s="167"/>
      <c r="E92" s="168"/>
      <c r="F92" s="167"/>
      <c r="I92" s="168"/>
      <c r="J92" s="169"/>
      <c r="K92" s="167"/>
      <c r="L92" s="167"/>
      <c r="M92" s="167"/>
      <c r="P92" s="169"/>
      <c r="Q92" s="167"/>
      <c r="R92" s="167"/>
      <c r="S92" s="167"/>
      <c r="V92" s="169"/>
      <c r="W92" s="167"/>
      <c r="X92" s="167"/>
      <c r="Y92" s="167"/>
    </row>
    <row r="93" spans="1:25" x14ac:dyDescent="0.2">
      <c r="A93" s="707"/>
      <c r="B93" s="167"/>
      <c r="C93" s="167"/>
      <c r="E93" s="168"/>
      <c r="F93" s="167"/>
      <c r="I93" s="168"/>
      <c r="J93" s="169"/>
      <c r="K93" s="167"/>
      <c r="L93" s="167"/>
      <c r="M93" s="167"/>
      <c r="P93" s="169"/>
      <c r="Q93" s="167"/>
      <c r="R93" s="167"/>
      <c r="S93" s="167"/>
      <c r="V93" s="169"/>
      <c r="W93" s="167"/>
      <c r="X93" s="167"/>
      <c r="Y93" s="167"/>
    </row>
    <row r="94" spans="1:25" x14ac:dyDescent="0.2">
      <c r="A94" s="707"/>
      <c r="B94" s="167"/>
      <c r="C94" s="167"/>
      <c r="E94" s="168"/>
      <c r="F94" s="167"/>
      <c r="I94" s="168"/>
      <c r="J94" s="169"/>
      <c r="K94" s="167"/>
      <c r="L94" s="167"/>
      <c r="M94" s="167"/>
      <c r="P94" s="169"/>
      <c r="Q94" s="167"/>
      <c r="R94" s="167"/>
      <c r="S94" s="167"/>
      <c r="V94" s="169"/>
      <c r="W94" s="167"/>
      <c r="X94" s="167"/>
      <c r="Y94" s="167"/>
    </row>
    <row r="95" spans="1:25" x14ac:dyDescent="0.2">
      <c r="A95" s="707"/>
      <c r="B95" s="167"/>
      <c r="C95" s="167"/>
      <c r="E95" s="168"/>
      <c r="F95" s="167"/>
      <c r="I95" s="168"/>
      <c r="J95" s="169"/>
      <c r="K95" s="167"/>
      <c r="L95" s="167"/>
      <c r="M95" s="167"/>
      <c r="P95" s="169"/>
      <c r="Q95" s="167"/>
      <c r="R95" s="167"/>
      <c r="S95" s="167"/>
      <c r="V95" s="169"/>
      <c r="W95" s="167"/>
      <c r="X95" s="167"/>
      <c r="Y95" s="167"/>
    </row>
    <row r="96" spans="1:25" x14ac:dyDescent="0.2">
      <c r="A96" s="707"/>
      <c r="B96" s="167"/>
      <c r="C96" s="167"/>
      <c r="E96" s="168"/>
      <c r="F96" s="167"/>
      <c r="I96" s="168"/>
      <c r="J96" s="169"/>
      <c r="K96" s="167"/>
      <c r="L96" s="167"/>
      <c r="M96" s="167"/>
      <c r="P96" s="169"/>
      <c r="Q96" s="167"/>
      <c r="R96" s="167"/>
      <c r="S96" s="167"/>
      <c r="V96" s="169"/>
      <c r="W96" s="167"/>
      <c r="X96" s="167"/>
      <c r="Y96" s="167"/>
    </row>
    <row r="97" spans="1:25" x14ac:dyDescent="0.2">
      <c r="A97" s="707"/>
      <c r="B97" s="167"/>
      <c r="C97" s="167"/>
      <c r="E97" s="168"/>
      <c r="F97" s="167"/>
      <c r="I97" s="168"/>
      <c r="J97" s="169"/>
      <c r="K97" s="167"/>
      <c r="L97" s="167"/>
      <c r="M97" s="167"/>
      <c r="P97" s="169"/>
      <c r="Q97" s="167"/>
      <c r="R97" s="167"/>
      <c r="S97" s="167"/>
      <c r="V97" s="169"/>
      <c r="W97" s="167"/>
      <c r="X97" s="167"/>
      <c r="Y97" s="167"/>
    </row>
    <row r="98" spans="1:25" x14ac:dyDescent="0.2">
      <c r="A98" s="707"/>
      <c r="B98" s="167"/>
      <c r="C98" s="167"/>
      <c r="E98" s="168"/>
      <c r="F98" s="167"/>
      <c r="I98" s="168"/>
      <c r="J98" s="169"/>
      <c r="K98" s="167"/>
      <c r="L98" s="167"/>
      <c r="M98" s="167"/>
      <c r="P98" s="169"/>
      <c r="Q98" s="167"/>
      <c r="R98" s="167"/>
      <c r="S98" s="167"/>
      <c r="V98" s="169"/>
      <c r="W98" s="167"/>
      <c r="X98" s="167"/>
      <c r="Y98" s="167"/>
    </row>
    <row r="99" spans="1:25" x14ac:dyDescent="0.2">
      <c r="A99" s="707"/>
      <c r="B99" s="167"/>
      <c r="C99" s="167"/>
      <c r="E99" s="168"/>
      <c r="F99" s="167"/>
      <c r="I99" s="168"/>
      <c r="J99" s="169"/>
      <c r="K99" s="167"/>
      <c r="L99" s="167"/>
      <c r="M99" s="167"/>
      <c r="P99" s="169"/>
      <c r="Q99" s="167"/>
      <c r="R99" s="167"/>
      <c r="S99" s="167"/>
      <c r="V99" s="169"/>
      <c r="W99" s="167"/>
      <c r="X99" s="167"/>
      <c r="Y99" s="167"/>
    </row>
    <row r="100" spans="1:25" x14ac:dyDescent="0.2">
      <c r="A100" s="707"/>
      <c r="B100" s="167"/>
      <c r="C100" s="167"/>
      <c r="E100" s="168"/>
      <c r="F100" s="167"/>
      <c r="I100" s="168"/>
      <c r="J100" s="169"/>
      <c r="K100" s="167"/>
      <c r="L100" s="167"/>
      <c r="M100" s="167"/>
      <c r="P100" s="169"/>
      <c r="Q100" s="167"/>
      <c r="R100" s="167"/>
      <c r="S100" s="167"/>
      <c r="V100" s="169"/>
      <c r="W100" s="167"/>
      <c r="X100" s="167"/>
      <c r="Y100" s="167"/>
    </row>
    <row r="101" spans="1:25" x14ac:dyDescent="0.2">
      <c r="A101" s="707"/>
      <c r="B101" s="167"/>
      <c r="C101" s="167"/>
      <c r="E101" s="168"/>
      <c r="F101" s="167"/>
      <c r="I101" s="168"/>
      <c r="J101" s="169"/>
      <c r="K101" s="167"/>
      <c r="L101" s="167"/>
      <c r="M101" s="167"/>
      <c r="P101" s="169"/>
      <c r="Q101" s="167"/>
      <c r="R101" s="167"/>
      <c r="S101" s="167"/>
      <c r="V101" s="169"/>
      <c r="W101" s="167"/>
      <c r="X101" s="167"/>
      <c r="Y101" s="167"/>
    </row>
    <row r="102" spans="1:25" x14ac:dyDescent="0.2">
      <c r="A102" s="707"/>
      <c r="B102" s="167"/>
      <c r="C102" s="167"/>
      <c r="E102" s="168"/>
      <c r="F102" s="167"/>
      <c r="I102" s="168"/>
      <c r="J102" s="169"/>
      <c r="K102" s="167"/>
      <c r="L102" s="167"/>
      <c r="M102" s="167"/>
      <c r="P102" s="169"/>
      <c r="Q102" s="167"/>
      <c r="R102" s="167"/>
      <c r="S102" s="167"/>
      <c r="V102" s="169"/>
      <c r="W102" s="167"/>
      <c r="X102" s="167"/>
      <c r="Y102" s="167"/>
    </row>
    <row r="103" spans="1:25" x14ac:dyDescent="0.2">
      <c r="A103" s="707"/>
      <c r="B103" s="167"/>
      <c r="C103" s="167"/>
      <c r="E103" s="168"/>
      <c r="F103" s="167"/>
      <c r="I103" s="168"/>
      <c r="J103" s="169"/>
      <c r="K103" s="167"/>
      <c r="L103" s="167"/>
      <c r="M103" s="167"/>
      <c r="P103" s="169"/>
      <c r="Q103" s="167"/>
      <c r="R103" s="167"/>
      <c r="S103" s="167"/>
      <c r="V103" s="169"/>
      <c r="W103" s="167"/>
      <c r="X103" s="167"/>
      <c r="Y103" s="167"/>
    </row>
    <row r="104" spans="1:25" x14ac:dyDescent="0.2">
      <c r="A104" s="707"/>
      <c r="B104" s="167"/>
      <c r="C104" s="167"/>
      <c r="E104" s="168"/>
      <c r="F104" s="167"/>
      <c r="I104" s="168"/>
      <c r="J104" s="169"/>
      <c r="K104" s="167"/>
      <c r="L104" s="167"/>
      <c r="M104" s="167"/>
      <c r="P104" s="169"/>
      <c r="Q104" s="167"/>
      <c r="R104" s="167"/>
      <c r="S104" s="167"/>
      <c r="V104" s="169"/>
      <c r="W104" s="167"/>
      <c r="X104" s="167"/>
      <c r="Y104" s="167"/>
    </row>
    <row r="105" spans="1:25" x14ac:dyDescent="0.2">
      <c r="A105" s="707"/>
      <c r="B105" s="167"/>
      <c r="C105" s="167"/>
      <c r="E105" s="168"/>
      <c r="F105" s="167"/>
      <c r="I105" s="168"/>
      <c r="J105" s="169"/>
      <c r="K105" s="167"/>
      <c r="L105" s="167"/>
      <c r="M105" s="167"/>
      <c r="P105" s="169"/>
      <c r="Q105" s="167"/>
      <c r="R105" s="167"/>
      <c r="S105" s="167"/>
      <c r="V105" s="169"/>
      <c r="W105" s="167"/>
      <c r="X105" s="167"/>
      <c r="Y105" s="167"/>
    </row>
    <row r="106" spans="1:25" x14ac:dyDescent="0.2">
      <c r="A106" s="707"/>
      <c r="B106" s="167"/>
      <c r="C106" s="167"/>
      <c r="E106" s="168"/>
      <c r="F106" s="167"/>
      <c r="I106" s="168"/>
      <c r="J106" s="169"/>
      <c r="K106" s="167"/>
      <c r="L106" s="167"/>
      <c r="M106" s="167"/>
      <c r="P106" s="169"/>
      <c r="Q106" s="167"/>
      <c r="R106" s="167"/>
      <c r="S106" s="167"/>
      <c r="V106" s="169"/>
      <c r="W106" s="167"/>
      <c r="X106" s="167"/>
      <c r="Y106" s="167"/>
    </row>
    <row r="107" spans="1:25" x14ac:dyDescent="0.2">
      <c r="A107" s="707"/>
      <c r="B107" s="167"/>
      <c r="C107" s="167"/>
      <c r="E107" s="168"/>
      <c r="F107" s="167"/>
      <c r="I107" s="168"/>
      <c r="J107" s="169"/>
      <c r="K107" s="167"/>
      <c r="L107" s="167"/>
      <c r="M107" s="167"/>
      <c r="P107" s="169"/>
      <c r="Q107" s="167"/>
      <c r="R107" s="167"/>
      <c r="S107" s="167"/>
      <c r="V107" s="169"/>
      <c r="W107" s="167"/>
      <c r="X107" s="167"/>
      <c r="Y107" s="167"/>
    </row>
    <row r="108" spans="1:25" x14ac:dyDescent="0.2">
      <c r="A108" s="707"/>
      <c r="B108" s="167"/>
      <c r="C108" s="167"/>
      <c r="E108" s="168"/>
      <c r="F108" s="167"/>
      <c r="I108" s="168"/>
      <c r="J108" s="169"/>
      <c r="K108" s="167"/>
      <c r="L108" s="167"/>
      <c r="M108" s="167"/>
      <c r="P108" s="169"/>
      <c r="Q108" s="167"/>
      <c r="R108" s="167"/>
      <c r="S108" s="167"/>
      <c r="V108" s="169"/>
      <c r="W108" s="167"/>
      <c r="X108" s="167"/>
      <c r="Y108" s="167"/>
    </row>
    <row r="109" spans="1:25" x14ac:dyDescent="0.2">
      <c r="A109" s="707"/>
      <c r="B109" s="167"/>
      <c r="C109" s="167"/>
      <c r="E109" s="168"/>
      <c r="F109" s="167"/>
      <c r="I109" s="168"/>
      <c r="J109" s="169"/>
      <c r="K109" s="167"/>
      <c r="L109" s="167"/>
      <c r="M109" s="167"/>
      <c r="P109" s="169"/>
      <c r="Q109" s="167"/>
      <c r="R109" s="167"/>
      <c r="S109" s="167"/>
      <c r="V109" s="169"/>
      <c r="W109" s="167"/>
      <c r="X109" s="167"/>
      <c r="Y109" s="167"/>
    </row>
    <row r="110" spans="1:25" x14ac:dyDescent="0.2">
      <c r="A110" s="707"/>
      <c r="B110" s="167"/>
      <c r="C110" s="167"/>
      <c r="E110" s="168"/>
      <c r="F110" s="167"/>
      <c r="I110" s="168"/>
      <c r="J110" s="169"/>
      <c r="K110" s="167"/>
      <c r="L110" s="167"/>
      <c r="M110" s="167"/>
      <c r="P110" s="169"/>
      <c r="Q110" s="167"/>
      <c r="R110" s="167"/>
      <c r="S110" s="167"/>
      <c r="V110" s="169"/>
      <c r="W110" s="167"/>
      <c r="X110" s="167"/>
      <c r="Y110" s="167"/>
    </row>
    <row r="111" spans="1:25" x14ac:dyDescent="0.2">
      <c r="A111" s="707"/>
      <c r="B111" s="167"/>
      <c r="C111" s="167"/>
      <c r="E111" s="168"/>
      <c r="F111" s="167"/>
      <c r="I111" s="168"/>
      <c r="J111" s="169"/>
      <c r="K111" s="167"/>
      <c r="L111" s="167"/>
      <c r="M111" s="167"/>
      <c r="P111" s="169"/>
      <c r="Q111" s="167"/>
      <c r="R111" s="167"/>
      <c r="S111" s="167"/>
      <c r="V111" s="169"/>
      <c r="W111" s="167"/>
      <c r="X111" s="167"/>
      <c r="Y111" s="167"/>
    </row>
    <row r="112" spans="1:25" x14ac:dyDescent="0.2">
      <c r="A112" s="707"/>
      <c r="B112" s="167"/>
      <c r="C112" s="167"/>
      <c r="E112" s="168"/>
      <c r="F112" s="167"/>
      <c r="I112" s="168"/>
      <c r="J112" s="169"/>
      <c r="K112" s="167"/>
      <c r="L112" s="167"/>
      <c r="M112" s="167"/>
      <c r="P112" s="169"/>
      <c r="Q112" s="167"/>
      <c r="R112" s="167"/>
      <c r="S112" s="167"/>
      <c r="V112" s="169"/>
      <c r="W112" s="167"/>
      <c r="X112" s="167"/>
      <c r="Y112" s="167"/>
    </row>
    <row r="113" spans="1:25" x14ac:dyDescent="0.2">
      <c r="A113" s="707"/>
      <c r="B113" s="167"/>
      <c r="C113" s="167"/>
      <c r="E113" s="168"/>
      <c r="F113" s="167"/>
      <c r="I113" s="168"/>
      <c r="J113" s="169"/>
      <c r="K113" s="167"/>
      <c r="L113" s="167"/>
      <c r="M113" s="167"/>
      <c r="P113" s="169"/>
      <c r="Q113" s="167"/>
      <c r="R113" s="167"/>
      <c r="S113" s="167"/>
      <c r="V113" s="169"/>
      <c r="W113" s="167"/>
      <c r="X113" s="167"/>
      <c r="Y113" s="167"/>
    </row>
    <row r="114" spans="1:25" x14ac:dyDescent="0.2">
      <c r="A114" s="707"/>
      <c r="B114" s="167"/>
      <c r="C114" s="167"/>
      <c r="E114" s="168"/>
      <c r="F114" s="167"/>
      <c r="I114" s="168"/>
      <c r="J114" s="169"/>
      <c r="K114" s="167"/>
      <c r="L114" s="167"/>
      <c r="M114" s="167"/>
      <c r="P114" s="169"/>
      <c r="Q114" s="167"/>
      <c r="R114" s="167"/>
      <c r="S114" s="167"/>
      <c r="V114" s="169"/>
      <c r="W114" s="167"/>
      <c r="X114" s="167"/>
      <c r="Y114" s="167"/>
    </row>
    <row r="115" spans="1:25" x14ac:dyDescent="0.2">
      <c r="A115" s="707"/>
      <c r="B115" s="167"/>
      <c r="C115" s="167"/>
      <c r="E115" s="168"/>
      <c r="F115" s="167"/>
      <c r="I115" s="168"/>
      <c r="J115" s="169"/>
      <c r="K115" s="167"/>
      <c r="L115" s="167"/>
      <c r="M115" s="167"/>
      <c r="P115" s="169"/>
      <c r="Q115" s="167"/>
      <c r="R115" s="167"/>
      <c r="S115" s="167"/>
      <c r="V115" s="169"/>
      <c r="W115" s="167"/>
      <c r="X115" s="167"/>
      <c r="Y115" s="167"/>
    </row>
    <row r="116" spans="1:25" x14ac:dyDescent="0.2">
      <c r="A116" s="707"/>
      <c r="B116" s="167"/>
      <c r="C116" s="167"/>
      <c r="E116" s="168"/>
      <c r="F116" s="167"/>
      <c r="I116" s="168"/>
      <c r="J116" s="169"/>
      <c r="K116" s="167"/>
      <c r="L116" s="167"/>
      <c r="M116" s="167"/>
      <c r="P116" s="169"/>
      <c r="Q116" s="167"/>
      <c r="R116" s="167"/>
      <c r="S116" s="167"/>
      <c r="V116" s="169"/>
      <c r="W116" s="167"/>
      <c r="X116" s="167"/>
      <c r="Y116" s="167"/>
    </row>
    <row r="117" spans="1:25" x14ac:dyDescent="0.2">
      <c r="A117" s="707"/>
      <c r="B117" s="167"/>
      <c r="C117" s="167"/>
      <c r="E117" s="168"/>
      <c r="F117" s="167"/>
      <c r="I117" s="168"/>
      <c r="J117" s="169"/>
      <c r="K117" s="167"/>
      <c r="L117" s="167"/>
      <c r="M117" s="167"/>
      <c r="P117" s="169"/>
      <c r="Q117" s="167"/>
      <c r="R117" s="167"/>
      <c r="S117" s="167"/>
      <c r="V117" s="169"/>
      <c r="W117" s="167"/>
      <c r="X117" s="167"/>
      <c r="Y117" s="167"/>
    </row>
    <row r="118" spans="1:25" x14ac:dyDescent="0.2">
      <c r="A118" s="707"/>
      <c r="B118" s="167"/>
      <c r="C118" s="167"/>
      <c r="E118" s="168"/>
      <c r="F118" s="167"/>
      <c r="I118" s="168"/>
      <c r="J118" s="169"/>
      <c r="K118" s="167"/>
      <c r="L118" s="167"/>
      <c r="M118" s="167"/>
      <c r="P118" s="169"/>
      <c r="Q118" s="167"/>
      <c r="R118" s="167"/>
      <c r="S118" s="167"/>
      <c r="V118" s="169"/>
      <c r="W118" s="167"/>
      <c r="X118" s="167"/>
      <c r="Y118" s="167"/>
    </row>
    <row r="119" spans="1:25" x14ac:dyDescent="0.2">
      <c r="A119" s="707"/>
      <c r="B119" s="167"/>
      <c r="C119" s="167"/>
      <c r="E119" s="168"/>
      <c r="F119" s="167"/>
      <c r="I119" s="168"/>
      <c r="J119" s="169"/>
      <c r="K119" s="167"/>
      <c r="L119" s="167"/>
      <c r="M119" s="167"/>
      <c r="P119" s="169"/>
      <c r="Q119" s="167"/>
      <c r="R119" s="167"/>
      <c r="S119" s="167"/>
      <c r="V119" s="169"/>
      <c r="W119" s="167"/>
      <c r="X119" s="167"/>
      <c r="Y119" s="167"/>
    </row>
    <row r="120" spans="1:25" x14ac:dyDescent="0.2">
      <c r="A120" s="707"/>
      <c r="B120" s="167"/>
      <c r="C120" s="167"/>
      <c r="E120" s="168"/>
      <c r="F120" s="167"/>
      <c r="I120" s="168"/>
      <c r="J120" s="169"/>
      <c r="K120" s="167"/>
      <c r="L120" s="167"/>
      <c r="M120" s="167"/>
      <c r="P120" s="169"/>
      <c r="Q120" s="167"/>
      <c r="R120" s="167"/>
      <c r="S120" s="167"/>
      <c r="V120" s="169"/>
      <c r="W120" s="167"/>
      <c r="X120" s="167"/>
      <c r="Y120" s="167"/>
    </row>
    <row r="121" spans="1:25" x14ac:dyDescent="0.2">
      <c r="A121" s="707"/>
      <c r="B121" s="167"/>
      <c r="C121" s="167"/>
      <c r="E121" s="168"/>
      <c r="F121" s="167"/>
      <c r="I121" s="168"/>
      <c r="J121" s="169"/>
      <c r="K121" s="167"/>
      <c r="L121" s="167"/>
      <c r="M121" s="167"/>
      <c r="P121" s="169"/>
      <c r="Q121" s="167"/>
      <c r="R121" s="167"/>
      <c r="S121" s="167"/>
      <c r="V121" s="169"/>
      <c r="W121" s="167"/>
      <c r="X121" s="167"/>
      <c r="Y121" s="167"/>
    </row>
    <row r="122" spans="1:25" x14ac:dyDescent="0.2">
      <c r="A122" s="707"/>
      <c r="B122" s="167"/>
      <c r="C122" s="167"/>
      <c r="E122" s="168"/>
      <c r="F122" s="167"/>
      <c r="I122" s="168"/>
      <c r="J122" s="169"/>
      <c r="K122" s="167"/>
      <c r="L122" s="167"/>
      <c r="M122" s="167"/>
      <c r="P122" s="169"/>
      <c r="Q122" s="167"/>
      <c r="R122" s="167"/>
      <c r="S122" s="167"/>
      <c r="V122" s="169"/>
      <c r="W122" s="167"/>
      <c r="X122" s="167"/>
      <c r="Y122" s="167"/>
    </row>
    <row r="123" spans="1:25" x14ac:dyDescent="0.2">
      <c r="A123" s="707"/>
      <c r="B123" s="167"/>
      <c r="C123" s="167"/>
      <c r="E123" s="168"/>
      <c r="F123" s="167"/>
      <c r="I123" s="168"/>
      <c r="J123" s="169"/>
      <c r="K123" s="167"/>
      <c r="L123" s="167"/>
      <c r="M123" s="167"/>
      <c r="P123" s="169"/>
      <c r="Q123" s="167"/>
      <c r="R123" s="167"/>
      <c r="S123" s="167"/>
      <c r="V123" s="169"/>
      <c r="W123" s="167"/>
      <c r="X123" s="167"/>
      <c r="Y123" s="167"/>
    </row>
    <row r="124" spans="1:25" x14ac:dyDescent="0.2">
      <c r="A124" s="707"/>
      <c r="B124" s="167"/>
      <c r="C124" s="167"/>
      <c r="E124" s="168"/>
      <c r="F124" s="167"/>
      <c r="I124" s="168"/>
      <c r="J124" s="169"/>
      <c r="K124" s="167"/>
      <c r="L124" s="167"/>
      <c r="M124" s="167"/>
      <c r="P124" s="169"/>
      <c r="Q124" s="167"/>
      <c r="R124" s="167"/>
      <c r="S124" s="167"/>
      <c r="V124" s="169"/>
      <c r="W124" s="167"/>
      <c r="X124" s="167"/>
      <c r="Y124" s="167"/>
    </row>
    <row r="125" spans="1:25" x14ac:dyDescent="0.2">
      <c r="A125" s="707"/>
      <c r="B125" s="167"/>
      <c r="C125" s="167"/>
      <c r="E125" s="168"/>
      <c r="F125" s="167"/>
      <c r="I125" s="168"/>
      <c r="J125" s="169"/>
      <c r="K125" s="167"/>
      <c r="L125" s="167"/>
      <c r="M125" s="167"/>
      <c r="P125" s="169"/>
      <c r="Q125" s="167"/>
      <c r="R125" s="167"/>
      <c r="S125" s="167"/>
      <c r="V125" s="169"/>
      <c r="W125" s="167"/>
      <c r="X125" s="167"/>
      <c r="Y125" s="167"/>
    </row>
    <row r="126" spans="1:25" x14ac:dyDescent="0.2">
      <c r="A126" s="707"/>
      <c r="B126" s="167"/>
      <c r="C126" s="167"/>
      <c r="E126" s="168"/>
      <c r="F126" s="167"/>
      <c r="I126" s="168"/>
      <c r="J126" s="169"/>
      <c r="K126" s="167"/>
      <c r="L126" s="167"/>
      <c r="M126" s="167"/>
      <c r="P126" s="169"/>
      <c r="Q126" s="167"/>
      <c r="R126" s="167"/>
      <c r="S126" s="167"/>
      <c r="V126" s="169"/>
      <c r="W126" s="167"/>
      <c r="X126" s="167"/>
      <c r="Y126" s="167"/>
    </row>
    <row r="127" spans="1:25" x14ac:dyDescent="0.2">
      <c r="A127" s="707"/>
      <c r="B127" s="167"/>
      <c r="C127" s="167"/>
      <c r="E127" s="168"/>
      <c r="F127" s="167"/>
      <c r="I127" s="168"/>
      <c r="J127" s="169"/>
      <c r="K127" s="167"/>
      <c r="L127" s="167"/>
      <c r="M127" s="167"/>
      <c r="P127" s="169"/>
      <c r="Q127" s="167"/>
      <c r="R127" s="167"/>
      <c r="S127" s="167"/>
      <c r="V127" s="169"/>
      <c r="W127" s="167"/>
      <c r="X127" s="167"/>
      <c r="Y127" s="167"/>
    </row>
    <row r="128" spans="1:25" x14ac:dyDescent="0.2">
      <c r="A128" s="707"/>
      <c r="B128" s="167"/>
      <c r="C128" s="167"/>
      <c r="E128" s="168"/>
      <c r="F128" s="167"/>
      <c r="I128" s="168"/>
      <c r="J128" s="169"/>
      <c r="K128" s="167"/>
      <c r="L128" s="167"/>
      <c r="M128" s="167"/>
      <c r="P128" s="169"/>
      <c r="Q128" s="167"/>
      <c r="R128" s="167"/>
      <c r="S128" s="167"/>
      <c r="V128" s="169"/>
      <c r="W128" s="167"/>
      <c r="X128" s="167"/>
      <c r="Y128" s="167"/>
    </row>
    <row r="129" spans="1:25" x14ac:dyDescent="0.2">
      <c r="A129" s="707"/>
      <c r="B129" s="167"/>
      <c r="C129" s="167"/>
      <c r="E129" s="168"/>
      <c r="F129" s="167"/>
      <c r="I129" s="168"/>
      <c r="J129" s="169"/>
      <c r="K129" s="167"/>
      <c r="L129" s="167"/>
      <c r="M129" s="167"/>
      <c r="P129" s="169"/>
      <c r="Q129" s="167"/>
      <c r="R129" s="167"/>
      <c r="S129" s="167"/>
      <c r="V129" s="169"/>
      <c r="W129" s="167"/>
      <c r="X129" s="167"/>
      <c r="Y129" s="167"/>
    </row>
    <row r="130" spans="1:25" x14ac:dyDescent="0.2">
      <c r="A130" s="707"/>
      <c r="B130" s="167"/>
      <c r="C130" s="167"/>
      <c r="E130" s="168"/>
      <c r="F130" s="167"/>
      <c r="I130" s="168"/>
      <c r="J130" s="169"/>
      <c r="K130" s="167"/>
      <c r="L130" s="167"/>
      <c r="M130" s="167"/>
      <c r="P130" s="169"/>
      <c r="Q130" s="167"/>
      <c r="R130" s="167"/>
      <c r="S130" s="167"/>
      <c r="V130" s="169"/>
      <c r="W130" s="167"/>
      <c r="X130" s="167"/>
      <c r="Y130" s="167"/>
    </row>
    <row r="131" spans="1:25" x14ac:dyDescent="0.2">
      <c r="A131" s="707"/>
      <c r="B131" s="167"/>
      <c r="C131" s="167"/>
      <c r="E131" s="168"/>
      <c r="F131" s="167"/>
      <c r="I131" s="168"/>
      <c r="J131" s="169"/>
      <c r="K131" s="167"/>
      <c r="L131" s="167"/>
      <c r="M131" s="167"/>
      <c r="P131" s="169"/>
      <c r="Q131" s="167"/>
      <c r="R131" s="167"/>
      <c r="S131" s="167"/>
      <c r="V131" s="169"/>
      <c r="W131" s="167"/>
      <c r="X131" s="167"/>
      <c r="Y131" s="167"/>
    </row>
    <row r="132" spans="1:25" x14ac:dyDescent="0.2">
      <c r="A132" s="707"/>
      <c r="B132" s="167"/>
      <c r="C132" s="167"/>
      <c r="E132" s="168"/>
      <c r="F132" s="167"/>
      <c r="I132" s="168"/>
      <c r="J132" s="169"/>
      <c r="K132" s="167"/>
      <c r="L132" s="167"/>
      <c r="M132" s="167"/>
      <c r="P132" s="169"/>
      <c r="Q132" s="167"/>
      <c r="R132" s="167"/>
      <c r="S132" s="167"/>
      <c r="V132" s="169"/>
      <c r="W132" s="167"/>
      <c r="X132" s="167"/>
      <c r="Y132" s="167"/>
    </row>
    <row r="133" spans="1:25" x14ac:dyDescent="0.2">
      <c r="A133" s="707"/>
      <c r="B133" s="167"/>
      <c r="C133" s="167"/>
      <c r="E133" s="168"/>
      <c r="F133" s="167"/>
      <c r="I133" s="168"/>
      <c r="J133" s="169"/>
      <c r="K133" s="167"/>
      <c r="L133" s="167"/>
      <c r="M133" s="167"/>
      <c r="P133" s="169"/>
      <c r="Q133" s="167"/>
      <c r="R133" s="167"/>
      <c r="S133" s="167"/>
      <c r="V133" s="169"/>
      <c r="W133" s="167"/>
      <c r="X133" s="167"/>
      <c r="Y133" s="167"/>
    </row>
    <row r="134" spans="1:25" x14ac:dyDescent="0.2">
      <c r="A134" s="707"/>
      <c r="B134" s="167"/>
      <c r="C134" s="167"/>
      <c r="E134" s="168"/>
      <c r="F134" s="167"/>
      <c r="I134" s="168"/>
      <c r="J134" s="169"/>
      <c r="K134" s="167"/>
      <c r="L134" s="167"/>
      <c r="M134" s="167"/>
      <c r="P134" s="169"/>
      <c r="Q134" s="167"/>
      <c r="R134" s="167"/>
      <c r="S134" s="167"/>
      <c r="V134" s="169"/>
      <c r="W134" s="167"/>
      <c r="X134" s="167"/>
      <c r="Y134" s="167"/>
    </row>
    <row r="135" spans="1:25" x14ac:dyDescent="0.2">
      <c r="A135" s="707"/>
      <c r="B135" s="167"/>
      <c r="C135" s="167"/>
      <c r="E135" s="168"/>
      <c r="F135" s="167"/>
      <c r="I135" s="168"/>
      <c r="J135" s="169"/>
      <c r="K135" s="167"/>
      <c r="L135" s="167"/>
      <c r="M135" s="167"/>
      <c r="P135" s="169"/>
      <c r="Q135" s="167"/>
      <c r="R135" s="167"/>
      <c r="S135" s="167"/>
      <c r="V135" s="169"/>
      <c r="W135" s="167"/>
      <c r="X135" s="167"/>
      <c r="Y135" s="167"/>
    </row>
    <row r="136" spans="1:25" x14ac:dyDescent="0.2">
      <c r="A136" s="707"/>
      <c r="B136" s="167"/>
      <c r="C136" s="167"/>
      <c r="E136" s="168"/>
      <c r="F136" s="167"/>
      <c r="I136" s="168"/>
      <c r="J136" s="169"/>
      <c r="K136" s="167"/>
      <c r="L136" s="167"/>
      <c r="M136" s="167"/>
      <c r="P136" s="169"/>
      <c r="Q136" s="167"/>
      <c r="R136" s="167"/>
      <c r="S136" s="167"/>
      <c r="V136" s="169"/>
      <c r="W136" s="167"/>
      <c r="X136" s="167"/>
      <c r="Y136" s="167"/>
    </row>
    <row r="137" spans="1:25" x14ac:dyDescent="0.2">
      <c r="A137" s="707"/>
      <c r="B137" s="167"/>
      <c r="C137" s="167"/>
      <c r="E137" s="168"/>
      <c r="F137" s="167"/>
      <c r="I137" s="168"/>
      <c r="J137" s="169"/>
      <c r="K137" s="167"/>
      <c r="L137" s="167"/>
      <c r="M137" s="167"/>
      <c r="P137" s="169"/>
      <c r="Q137" s="167"/>
      <c r="R137" s="167"/>
      <c r="S137" s="167"/>
      <c r="V137" s="169"/>
      <c r="W137" s="167"/>
      <c r="X137" s="167"/>
      <c r="Y137" s="167"/>
    </row>
    <row r="138" spans="1:25" x14ac:dyDescent="0.2">
      <c r="A138" s="707"/>
      <c r="B138" s="167"/>
      <c r="C138" s="167"/>
      <c r="E138" s="168"/>
      <c r="F138" s="167"/>
      <c r="I138" s="168"/>
      <c r="J138" s="169"/>
      <c r="K138" s="167"/>
      <c r="L138" s="167"/>
      <c r="M138" s="167"/>
      <c r="P138" s="169"/>
      <c r="Q138" s="167"/>
      <c r="R138" s="167"/>
      <c r="S138" s="167"/>
      <c r="V138" s="169"/>
      <c r="W138" s="167"/>
      <c r="X138" s="167"/>
      <c r="Y138" s="167"/>
    </row>
    <row r="139" spans="1:25" x14ac:dyDescent="0.2">
      <c r="A139" s="707"/>
      <c r="B139" s="167"/>
      <c r="C139" s="167"/>
      <c r="E139" s="168"/>
      <c r="F139" s="167"/>
      <c r="I139" s="168"/>
      <c r="J139" s="169"/>
      <c r="K139" s="167"/>
      <c r="L139" s="167"/>
      <c r="M139" s="167"/>
      <c r="P139" s="169"/>
      <c r="Q139" s="167"/>
      <c r="R139" s="167"/>
      <c r="S139" s="167"/>
      <c r="V139" s="169"/>
      <c r="W139" s="167"/>
      <c r="X139" s="167"/>
      <c r="Y139" s="167"/>
    </row>
    <row r="140" spans="1:25" x14ac:dyDescent="0.2">
      <c r="A140" s="707"/>
      <c r="B140" s="167"/>
      <c r="C140" s="167"/>
      <c r="E140" s="168"/>
      <c r="F140" s="167"/>
      <c r="I140" s="168"/>
      <c r="J140" s="169"/>
      <c r="K140" s="167"/>
      <c r="L140" s="167"/>
      <c r="M140" s="167"/>
      <c r="P140" s="169"/>
      <c r="Q140" s="167"/>
      <c r="R140" s="167"/>
      <c r="S140" s="167"/>
      <c r="V140" s="169"/>
      <c r="W140" s="167"/>
      <c r="X140" s="167"/>
      <c r="Y140" s="167"/>
    </row>
    <row r="141" spans="1:25" x14ac:dyDescent="0.2">
      <c r="A141" s="707"/>
      <c r="B141" s="167"/>
      <c r="C141" s="167"/>
      <c r="E141" s="168"/>
      <c r="F141" s="167"/>
      <c r="I141" s="168"/>
      <c r="J141" s="169"/>
      <c r="K141" s="167"/>
      <c r="L141" s="167"/>
      <c r="M141" s="167"/>
      <c r="P141" s="169"/>
      <c r="Q141" s="167"/>
      <c r="R141" s="167"/>
      <c r="S141" s="167"/>
      <c r="V141" s="169"/>
      <c r="W141" s="167"/>
      <c r="X141" s="167"/>
      <c r="Y141" s="167"/>
    </row>
    <row r="142" spans="1:25" x14ac:dyDescent="0.2">
      <c r="A142" s="707"/>
      <c r="B142" s="167"/>
      <c r="C142" s="167"/>
      <c r="E142" s="168"/>
      <c r="F142" s="167"/>
      <c r="I142" s="168"/>
      <c r="J142" s="169"/>
      <c r="K142" s="167"/>
      <c r="L142" s="167"/>
      <c r="M142" s="167"/>
      <c r="P142" s="169"/>
      <c r="Q142" s="167"/>
      <c r="R142" s="167"/>
      <c r="S142" s="167"/>
      <c r="V142" s="169"/>
      <c r="W142" s="167"/>
      <c r="X142" s="167"/>
      <c r="Y142" s="167"/>
    </row>
    <row r="143" spans="1:25" x14ac:dyDescent="0.2">
      <c r="A143" s="707"/>
      <c r="B143" s="167"/>
      <c r="C143" s="167"/>
      <c r="E143" s="168"/>
      <c r="F143" s="167"/>
      <c r="I143" s="168"/>
      <c r="J143" s="169"/>
      <c r="K143" s="167"/>
      <c r="L143" s="167"/>
      <c r="M143" s="167"/>
      <c r="P143" s="169"/>
      <c r="Q143" s="167"/>
      <c r="R143" s="167"/>
      <c r="S143" s="167"/>
      <c r="V143" s="169"/>
      <c r="W143" s="167"/>
      <c r="X143" s="167"/>
      <c r="Y143" s="167"/>
    </row>
    <row r="144" spans="1:25" x14ac:dyDescent="0.2">
      <c r="A144" s="707"/>
      <c r="B144" s="167"/>
      <c r="C144" s="167"/>
      <c r="E144" s="168"/>
      <c r="F144" s="167"/>
      <c r="I144" s="168"/>
      <c r="J144" s="169"/>
      <c r="K144" s="167"/>
      <c r="L144" s="167"/>
      <c r="M144" s="167"/>
      <c r="P144" s="169"/>
      <c r="Q144" s="167"/>
      <c r="R144" s="167"/>
      <c r="S144" s="167"/>
      <c r="V144" s="169"/>
      <c r="W144" s="167"/>
      <c r="X144" s="167"/>
      <c r="Y144" s="167"/>
    </row>
    <row r="145" spans="1:25" x14ac:dyDescent="0.2">
      <c r="A145" s="707"/>
      <c r="B145" s="167"/>
      <c r="C145" s="167"/>
      <c r="E145" s="168"/>
      <c r="F145" s="167"/>
      <c r="I145" s="168"/>
      <c r="J145" s="169"/>
      <c r="K145" s="167"/>
      <c r="L145" s="167"/>
      <c r="M145" s="167"/>
      <c r="P145" s="169"/>
      <c r="Q145" s="167"/>
      <c r="R145" s="167"/>
      <c r="S145" s="167"/>
      <c r="V145" s="169"/>
      <c r="W145" s="167"/>
      <c r="X145" s="167"/>
      <c r="Y145" s="167"/>
    </row>
    <row r="146" spans="1:25" x14ac:dyDescent="0.2">
      <c r="A146" s="707"/>
      <c r="B146" s="167"/>
      <c r="C146" s="167"/>
      <c r="E146" s="168"/>
      <c r="F146" s="167"/>
      <c r="I146" s="168"/>
      <c r="J146" s="169"/>
      <c r="K146" s="167"/>
      <c r="L146" s="167"/>
      <c r="M146" s="167"/>
      <c r="P146" s="169"/>
      <c r="Q146" s="167"/>
      <c r="R146" s="167"/>
      <c r="S146" s="167"/>
      <c r="V146" s="169"/>
      <c r="W146" s="167"/>
      <c r="X146" s="167"/>
      <c r="Y146" s="167"/>
    </row>
    <row r="147" spans="1:25" x14ac:dyDescent="0.2">
      <c r="A147" s="707"/>
      <c r="B147" s="167"/>
      <c r="C147" s="167"/>
      <c r="E147" s="168"/>
      <c r="F147" s="167"/>
      <c r="I147" s="168"/>
      <c r="J147" s="169"/>
      <c r="K147" s="167"/>
      <c r="L147" s="167"/>
      <c r="M147" s="167"/>
      <c r="P147" s="169"/>
      <c r="Q147" s="167"/>
      <c r="R147" s="167"/>
      <c r="S147" s="167"/>
      <c r="V147" s="169"/>
      <c r="W147" s="167"/>
      <c r="X147" s="167"/>
      <c r="Y147" s="167"/>
    </row>
    <row r="148" spans="1:25" x14ac:dyDescent="0.2">
      <c r="A148" s="707"/>
      <c r="B148" s="167"/>
      <c r="C148" s="167"/>
      <c r="E148" s="168"/>
      <c r="F148" s="167"/>
      <c r="I148" s="168"/>
      <c r="J148" s="169"/>
      <c r="K148" s="167"/>
      <c r="L148" s="167"/>
      <c r="M148" s="167"/>
      <c r="P148" s="169"/>
      <c r="Q148" s="167"/>
      <c r="R148" s="167"/>
      <c r="S148" s="167"/>
      <c r="V148" s="169"/>
      <c r="W148" s="167"/>
      <c r="X148" s="167"/>
      <c r="Y148" s="167"/>
    </row>
    <row r="149" spans="1:25" x14ac:dyDescent="0.2">
      <c r="A149" s="707"/>
      <c r="B149" s="167"/>
      <c r="C149" s="167"/>
      <c r="E149" s="168"/>
      <c r="F149" s="167"/>
      <c r="I149" s="168"/>
      <c r="J149" s="169"/>
      <c r="K149" s="167"/>
      <c r="L149" s="167"/>
      <c r="M149" s="167"/>
      <c r="P149" s="169"/>
      <c r="Q149" s="167"/>
      <c r="R149" s="167"/>
      <c r="S149" s="167"/>
      <c r="V149" s="169"/>
      <c r="W149" s="167"/>
      <c r="X149" s="167"/>
      <c r="Y149" s="167"/>
    </row>
    <row r="150" spans="1:25" x14ac:dyDescent="0.2">
      <c r="A150" s="707"/>
      <c r="B150" s="167"/>
      <c r="C150" s="167"/>
      <c r="E150" s="168"/>
      <c r="F150" s="167"/>
      <c r="I150" s="168"/>
      <c r="J150" s="169"/>
      <c r="K150" s="167"/>
      <c r="L150" s="167"/>
      <c r="M150" s="167"/>
      <c r="P150" s="169"/>
      <c r="Q150" s="167"/>
      <c r="R150" s="167"/>
      <c r="S150" s="167"/>
      <c r="V150" s="169"/>
      <c r="W150" s="167"/>
      <c r="X150" s="167"/>
      <c r="Y150" s="167"/>
    </row>
    <row r="151" spans="1:25" x14ac:dyDescent="0.2">
      <c r="A151" s="707"/>
      <c r="B151" s="167"/>
      <c r="C151" s="167"/>
      <c r="E151" s="168"/>
      <c r="F151" s="167"/>
      <c r="I151" s="168"/>
      <c r="J151" s="169"/>
      <c r="K151" s="167"/>
      <c r="L151" s="167"/>
      <c r="M151" s="167"/>
      <c r="P151" s="169"/>
      <c r="Q151" s="167"/>
      <c r="R151" s="167"/>
      <c r="S151" s="167"/>
      <c r="V151" s="169"/>
      <c r="W151" s="167"/>
      <c r="X151" s="167"/>
      <c r="Y151" s="167"/>
    </row>
    <row r="152" spans="1:25" x14ac:dyDescent="0.2">
      <c r="A152" s="707"/>
      <c r="B152" s="167"/>
      <c r="C152" s="167"/>
      <c r="E152" s="168"/>
      <c r="F152" s="167"/>
      <c r="I152" s="168"/>
      <c r="J152" s="169"/>
      <c r="K152" s="167"/>
      <c r="L152" s="167"/>
      <c r="M152" s="167"/>
      <c r="P152" s="169"/>
      <c r="Q152" s="167"/>
      <c r="R152" s="167"/>
      <c r="S152" s="167"/>
      <c r="V152" s="169"/>
      <c r="W152" s="167"/>
      <c r="X152" s="167"/>
      <c r="Y152" s="167"/>
    </row>
    <row r="153" spans="1:25" x14ac:dyDescent="0.2">
      <c r="A153" s="707"/>
      <c r="B153" s="167"/>
      <c r="C153" s="167"/>
      <c r="E153" s="168"/>
      <c r="F153" s="167"/>
      <c r="I153" s="168"/>
      <c r="J153" s="169"/>
      <c r="K153" s="167"/>
      <c r="L153" s="167"/>
      <c r="M153" s="167"/>
      <c r="P153" s="169"/>
      <c r="Q153" s="167"/>
      <c r="R153" s="167"/>
      <c r="S153" s="167"/>
      <c r="V153" s="169"/>
      <c r="W153" s="167"/>
      <c r="X153" s="167"/>
      <c r="Y153" s="167"/>
    </row>
    <row r="154" spans="1:25" x14ac:dyDescent="0.2">
      <c r="A154" s="707"/>
      <c r="B154" s="167"/>
      <c r="C154" s="167"/>
      <c r="E154" s="168"/>
      <c r="F154" s="167"/>
      <c r="I154" s="168"/>
      <c r="J154" s="169"/>
      <c r="K154" s="167"/>
      <c r="L154" s="167"/>
      <c r="M154" s="167"/>
      <c r="P154" s="169"/>
      <c r="Q154" s="167"/>
      <c r="R154" s="167"/>
      <c r="S154" s="167"/>
      <c r="V154" s="169"/>
      <c r="W154" s="167"/>
      <c r="X154" s="167"/>
      <c r="Y154" s="167"/>
    </row>
    <row r="155" spans="1:25" x14ac:dyDescent="0.2">
      <c r="A155" s="707"/>
      <c r="B155" s="167"/>
      <c r="C155" s="167"/>
      <c r="E155" s="168"/>
      <c r="F155" s="167"/>
      <c r="I155" s="168"/>
      <c r="J155" s="169"/>
      <c r="K155" s="167"/>
      <c r="L155" s="167"/>
      <c r="M155" s="167"/>
      <c r="P155" s="169"/>
      <c r="Q155" s="167"/>
      <c r="R155" s="167"/>
      <c r="S155" s="167"/>
      <c r="V155" s="169"/>
      <c r="W155" s="167"/>
      <c r="X155" s="167"/>
      <c r="Y155" s="167"/>
    </row>
    <row r="156" spans="1:25" x14ac:dyDescent="0.2">
      <c r="A156" s="707"/>
      <c r="B156" s="167"/>
      <c r="C156" s="167"/>
      <c r="E156" s="168"/>
      <c r="F156" s="167"/>
      <c r="I156" s="168"/>
      <c r="J156" s="169"/>
      <c r="K156" s="167"/>
      <c r="L156" s="167"/>
      <c r="M156" s="167"/>
      <c r="P156" s="169"/>
      <c r="Q156" s="167"/>
      <c r="R156" s="167"/>
      <c r="S156" s="167"/>
      <c r="V156" s="169"/>
      <c r="W156" s="167"/>
      <c r="X156" s="167"/>
      <c r="Y156" s="167"/>
    </row>
    <row r="157" spans="1:25" x14ac:dyDescent="0.2">
      <c r="A157" s="707"/>
      <c r="B157" s="167"/>
      <c r="C157" s="167"/>
      <c r="E157" s="168"/>
      <c r="F157" s="167"/>
      <c r="I157" s="168"/>
      <c r="J157" s="169"/>
      <c r="K157" s="167"/>
      <c r="L157" s="167"/>
      <c r="M157" s="167"/>
      <c r="P157" s="169"/>
      <c r="Q157" s="167"/>
      <c r="R157" s="167"/>
      <c r="S157" s="167"/>
      <c r="V157" s="169"/>
      <c r="W157" s="167"/>
      <c r="X157" s="167"/>
      <c r="Y157" s="167"/>
    </row>
    <row r="158" spans="1:25" x14ac:dyDescent="0.2">
      <c r="A158" s="707"/>
      <c r="B158" s="167"/>
      <c r="C158" s="167"/>
      <c r="E158" s="168"/>
      <c r="F158" s="167"/>
      <c r="I158" s="168"/>
      <c r="J158" s="169"/>
      <c r="K158" s="167"/>
      <c r="L158" s="167"/>
      <c r="M158" s="167"/>
      <c r="P158" s="169"/>
      <c r="Q158" s="167"/>
      <c r="R158" s="167"/>
      <c r="S158" s="167"/>
      <c r="V158" s="169"/>
      <c r="W158" s="167"/>
      <c r="X158" s="167"/>
      <c r="Y158" s="167"/>
    </row>
    <row r="159" spans="1:25" x14ac:dyDescent="0.2">
      <c r="A159" s="707"/>
      <c r="B159" s="167"/>
      <c r="C159" s="167"/>
      <c r="E159" s="168"/>
      <c r="F159" s="167"/>
      <c r="I159" s="168"/>
      <c r="J159" s="169"/>
      <c r="K159" s="167"/>
      <c r="L159" s="167"/>
      <c r="M159" s="167"/>
      <c r="P159" s="169"/>
      <c r="Q159" s="167"/>
      <c r="R159" s="167"/>
      <c r="S159" s="167"/>
      <c r="V159" s="169"/>
      <c r="W159" s="167"/>
      <c r="X159" s="167"/>
      <c r="Y159" s="167"/>
    </row>
    <row r="160" spans="1:25" x14ac:dyDescent="0.2">
      <c r="A160" s="707"/>
      <c r="B160" s="167"/>
      <c r="C160" s="167"/>
      <c r="E160" s="168"/>
      <c r="F160" s="167"/>
      <c r="I160" s="168"/>
      <c r="J160" s="169"/>
      <c r="K160" s="167"/>
      <c r="L160" s="167"/>
      <c r="M160" s="167"/>
      <c r="P160" s="169"/>
      <c r="Q160" s="167"/>
      <c r="R160" s="167"/>
      <c r="S160" s="167"/>
      <c r="V160" s="169"/>
      <c r="W160" s="167"/>
      <c r="X160" s="167"/>
      <c r="Y160" s="167"/>
    </row>
    <row r="161" spans="1:25" x14ac:dyDescent="0.2">
      <c r="A161" s="707"/>
      <c r="B161" s="167"/>
      <c r="C161" s="167"/>
      <c r="E161" s="168"/>
      <c r="F161" s="167"/>
      <c r="I161" s="168"/>
      <c r="J161" s="169"/>
      <c r="K161" s="167"/>
      <c r="L161" s="167"/>
      <c r="M161" s="167"/>
      <c r="P161" s="169"/>
      <c r="Q161" s="167"/>
      <c r="R161" s="167"/>
      <c r="S161" s="167"/>
      <c r="V161" s="169"/>
      <c r="W161" s="167"/>
      <c r="X161" s="167"/>
      <c r="Y161" s="167"/>
    </row>
    <row r="162" spans="1:25" x14ac:dyDescent="0.2">
      <c r="A162" s="707"/>
      <c r="B162" s="167"/>
      <c r="C162" s="167"/>
      <c r="E162" s="168"/>
      <c r="F162" s="167"/>
      <c r="I162" s="168"/>
      <c r="J162" s="169"/>
      <c r="K162" s="167"/>
      <c r="L162" s="167"/>
      <c r="M162" s="167"/>
      <c r="P162" s="169"/>
      <c r="Q162" s="167"/>
      <c r="R162" s="167"/>
      <c r="S162" s="167"/>
      <c r="V162" s="169"/>
      <c r="W162" s="167"/>
      <c r="X162" s="167"/>
      <c r="Y162" s="167"/>
    </row>
    <row r="163" spans="1:25" x14ac:dyDescent="0.2">
      <c r="A163" s="707"/>
      <c r="B163" s="167"/>
      <c r="C163" s="167"/>
      <c r="E163" s="168"/>
      <c r="F163" s="167"/>
      <c r="I163" s="168"/>
      <c r="J163" s="169"/>
      <c r="K163" s="167"/>
      <c r="L163" s="167"/>
      <c r="M163" s="167"/>
      <c r="P163" s="169"/>
      <c r="Q163" s="167"/>
      <c r="R163" s="167"/>
      <c r="S163" s="167"/>
      <c r="V163" s="169"/>
      <c r="W163" s="167"/>
      <c r="X163" s="167"/>
      <c r="Y163" s="167"/>
    </row>
    <row r="164" spans="1:25" x14ac:dyDescent="0.2">
      <c r="A164" s="707"/>
      <c r="B164" s="167"/>
      <c r="C164" s="167"/>
      <c r="E164" s="168"/>
      <c r="F164" s="167"/>
      <c r="I164" s="168"/>
      <c r="J164" s="169"/>
      <c r="K164" s="167"/>
      <c r="L164" s="167"/>
      <c r="M164" s="167"/>
      <c r="P164" s="169"/>
      <c r="Q164" s="167"/>
      <c r="R164" s="167"/>
      <c r="S164" s="167"/>
      <c r="V164" s="169"/>
      <c r="W164" s="167"/>
      <c r="X164" s="167"/>
      <c r="Y164" s="167"/>
    </row>
    <row r="165" spans="1:25" x14ac:dyDescent="0.2">
      <c r="A165" s="707"/>
      <c r="B165" s="167"/>
      <c r="C165" s="167"/>
      <c r="E165" s="168"/>
      <c r="F165" s="167"/>
      <c r="I165" s="168"/>
      <c r="J165" s="169"/>
      <c r="K165" s="167"/>
      <c r="L165" s="167"/>
      <c r="M165" s="167"/>
      <c r="P165" s="169"/>
      <c r="Q165" s="167"/>
      <c r="R165" s="167"/>
      <c r="S165" s="167"/>
      <c r="V165" s="169"/>
      <c r="W165" s="167"/>
      <c r="X165" s="167"/>
      <c r="Y165" s="167"/>
    </row>
    <row r="166" spans="1:25" x14ac:dyDescent="0.2">
      <c r="A166" s="707"/>
      <c r="B166" s="167"/>
      <c r="C166" s="167"/>
      <c r="E166" s="168"/>
      <c r="F166" s="167"/>
      <c r="I166" s="168"/>
      <c r="J166" s="169"/>
      <c r="K166" s="167"/>
      <c r="L166" s="167"/>
      <c r="M166" s="167"/>
      <c r="P166" s="169"/>
      <c r="Q166" s="167"/>
      <c r="R166" s="167"/>
      <c r="S166" s="167"/>
      <c r="V166" s="169"/>
      <c r="W166" s="167"/>
      <c r="X166" s="167"/>
      <c r="Y166" s="167"/>
    </row>
    <row r="167" spans="1:25" x14ac:dyDescent="0.2">
      <c r="A167" s="707"/>
      <c r="B167" s="167"/>
      <c r="C167" s="167"/>
      <c r="E167" s="168"/>
      <c r="F167" s="167"/>
      <c r="I167" s="168"/>
      <c r="J167" s="169"/>
      <c r="K167" s="167"/>
      <c r="L167" s="167"/>
      <c r="M167" s="167"/>
      <c r="P167" s="169"/>
      <c r="Q167" s="167"/>
      <c r="R167" s="167"/>
      <c r="S167" s="167"/>
      <c r="V167" s="169"/>
      <c r="W167" s="167"/>
      <c r="X167" s="167"/>
      <c r="Y167" s="167"/>
    </row>
    <row r="168" spans="1:25" x14ac:dyDescent="0.2">
      <c r="A168" s="707"/>
      <c r="B168" s="167"/>
      <c r="C168" s="167"/>
      <c r="E168" s="168"/>
      <c r="F168" s="167"/>
      <c r="I168" s="168"/>
      <c r="J168" s="169"/>
      <c r="K168" s="167"/>
      <c r="L168" s="167"/>
      <c r="M168" s="167"/>
      <c r="P168" s="169"/>
      <c r="Q168" s="167"/>
      <c r="R168" s="167"/>
      <c r="S168" s="167"/>
      <c r="V168" s="169"/>
      <c r="W168" s="167"/>
      <c r="X168" s="167"/>
      <c r="Y168" s="167"/>
    </row>
    <row r="169" spans="1:25" x14ac:dyDescent="0.2">
      <c r="A169" s="707"/>
      <c r="B169" s="167"/>
      <c r="C169" s="167"/>
      <c r="E169" s="168"/>
      <c r="F169" s="167"/>
      <c r="I169" s="168"/>
      <c r="J169" s="169"/>
      <c r="K169" s="167"/>
      <c r="L169" s="167"/>
      <c r="M169" s="167"/>
      <c r="P169" s="169"/>
      <c r="Q169" s="167"/>
      <c r="R169" s="167"/>
      <c r="S169" s="167"/>
      <c r="V169" s="169"/>
      <c r="W169" s="167"/>
      <c r="X169" s="167"/>
      <c r="Y169" s="167"/>
    </row>
    <row r="170" spans="1:25" x14ac:dyDescent="0.2">
      <c r="A170" s="707"/>
      <c r="B170" s="167"/>
      <c r="C170" s="167"/>
      <c r="E170" s="168"/>
      <c r="F170" s="167"/>
      <c r="I170" s="168"/>
      <c r="J170" s="169"/>
      <c r="K170" s="167"/>
      <c r="L170" s="167"/>
      <c r="M170" s="167"/>
      <c r="P170" s="169"/>
      <c r="Q170" s="167"/>
      <c r="R170" s="167"/>
      <c r="S170" s="167"/>
      <c r="V170" s="169"/>
      <c r="W170" s="167"/>
      <c r="X170" s="167"/>
      <c r="Y170" s="167"/>
    </row>
    <row r="171" spans="1:25" x14ac:dyDescent="0.2">
      <c r="A171" s="707"/>
      <c r="B171" s="167"/>
      <c r="C171" s="167"/>
      <c r="E171" s="168"/>
      <c r="F171" s="167"/>
      <c r="I171" s="168"/>
      <c r="J171" s="169"/>
      <c r="K171" s="167"/>
      <c r="L171" s="167"/>
      <c r="M171" s="167"/>
      <c r="P171" s="169"/>
      <c r="Q171" s="167"/>
      <c r="R171" s="167"/>
      <c r="S171" s="167"/>
      <c r="V171" s="169"/>
      <c r="W171" s="167"/>
      <c r="X171" s="167"/>
      <c r="Y171" s="167"/>
    </row>
    <row r="172" spans="1:25" x14ac:dyDescent="0.2">
      <c r="A172" s="707"/>
      <c r="B172" s="167"/>
      <c r="C172" s="167"/>
      <c r="E172" s="168"/>
      <c r="F172" s="167"/>
      <c r="I172" s="168"/>
      <c r="J172" s="169"/>
      <c r="K172" s="167"/>
      <c r="L172" s="167"/>
      <c r="M172" s="167"/>
      <c r="P172" s="169"/>
      <c r="Q172" s="167"/>
      <c r="R172" s="167"/>
      <c r="S172" s="167"/>
      <c r="V172" s="169"/>
      <c r="W172" s="167"/>
      <c r="X172" s="167"/>
      <c r="Y172" s="167"/>
    </row>
    <row r="173" spans="1:25" x14ac:dyDescent="0.2">
      <c r="A173" s="707"/>
      <c r="B173" s="167"/>
      <c r="C173" s="167"/>
      <c r="E173" s="168"/>
      <c r="F173" s="167"/>
      <c r="I173" s="168"/>
      <c r="J173" s="169"/>
      <c r="K173" s="167"/>
      <c r="L173" s="167"/>
      <c r="M173" s="167"/>
      <c r="P173" s="169"/>
      <c r="Q173" s="167"/>
      <c r="R173" s="167"/>
      <c r="S173" s="167"/>
      <c r="V173" s="169"/>
      <c r="W173" s="167"/>
      <c r="X173" s="167"/>
      <c r="Y173" s="167"/>
    </row>
    <row r="174" spans="1:25" x14ac:dyDescent="0.2">
      <c r="A174" s="707"/>
      <c r="B174" s="167"/>
      <c r="C174" s="167"/>
      <c r="E174" s="168"/>
      <c r="F174" s="167"/>
      <c r="I174" s="168"/>
      <c r="J174" s="169"/>
      <c r="K174" s="167"/>
      <c r="L174" s="167"/>
      <c r="M174" s="167"/>
      <c r="P174" s="169"/>
      <c r="Q174" s="167"/>
      <c r="R174" s="167"/>
      <c r="S174" s="167"/>
      <c r="V174" s="169"/>
      <c r="W174" s="167"/>
      <c r="X174" s="167"/>
      <c r="Y174" s="167"/>
    </row>
    <row r="175" spans="1:25" x14ac:dyDescent="0.2">
      <c r="A175" s="707"/>
      <c r="B175" s="167"/>
      <c r="C175" s="167"/>
      <c r="E175" s="168"/>
      <c r="F175" s="167"/>
      <c r="I175" s="168"/>
      <c r="J175" s="169"/>
      <c r="K175" s="167"/>
      <c r="L175" s="167"/>
      <c r="M175" s="167"/>
      <c r="P175" s="169"/>
      <c r="Q175" s="167"/>
      <c r="R175" s="167"/>
      <c r="S175" s="167"/>
      <c r="V175" s="169"/>
      <c r="W175" s="167"/>
      <c r="X175" s="167"/>
      <c r="Y175" s="167"/>
    </row>
    <row r="176" spans="1:25" x14ac:dyDescent="0.2">
      <c r="A176" s="707"/>
      <c r="B176" s="167"/>
      <c r="C176" s="167"/>
      <c r="E176" s="168"/>
      <c r="F176" s="167"/>
      <c r="I176" s="168"/>
      <c r="J176" s="169"/>
      <c r="K176" s="167"/>
      <c r="L176" s="167"/>
      <c r="M176" s="167"/>
      <c r="P176" s="169"/>
      <c r="Q176" s="167"/>
      <c r="R176" s="167"/>
      <c r="S176" s="167"/>
      <c r="V176" s="169"/>
      <c r="W176" s="167"/>
      <c r="X176" s="167"/>
      <c r="Y176" s="167"/>
    </row>
    <row r="177" spans="1:25" x14ac:dyDescent="0.2">
      <c r="A177" s="707"/>
      <c r="B177" s="167"/>
      <c r="C177" s="167"/>
      <c r="E177" s="168"/>
      <c r="F177" s="167"/>
      <c r="I177" s="168"/>
      <c r="J177" s="169"/>
      <c r="K177" s="167"/>
      <c r="L177" s="167"/>
      <c r="M177" s="167"/>
      <c r="P177" s="169"/>
      <c r="Q177" s="167"/>
      <c r="R177" s="167"/>
      <c r="S177" s="167"/>
      <c r="V177" s="169"/>
      <c r="W177" s="167"/>
      <c r="X177" s="167"/>
      <c r="Y177" s="167"/>
    </row>
    <row r="178" spans="1:25" x14ac:dyDescent="0.2">
      <c r="A178" s="707"/>
      <c r="B178" s="167"/>
      <c r="C178" s="167"/>
      <c r="E178" s="168"/>
      <c r="F178" s="167"/>
      <c r="I178" s="168"/>
      <c r="J178" s="169"/>
      <c r="K178" s="167"/>
      <c r="L178" s="167"/>
      <c r="M178" s="167"/>
      <c r="P178" s="169"/>
      <c r="Q178" s="167"/>
      <c r="R178" s="167"/>
      <c r="S178" s="167"/>
      <c r="V178" s="169"/>
      <c r="W178" s="167"/>
      <c r="X178" s="167"/>
      <c r="Y178" s="167"/>
    </row>
    <row r="179" spans="1:25" x14ac:dyDescent="0.2">
      <c r="A179" s="707"/>
      <c r="B179" s="167"/>
      <c r="C179" s="167"/>
      <c r="E179" s="168"/>
      <c r="F179" s="167"/>
      <c r="I179" s="168"/>
      <c r="J179" s="169"/>
      <c r="K179" s="167"/>
      <c r="L179" s="167"/>
      <c r="M179" s="167"/>
      <c r="P179" s="169"/>
      <c r="Q179" s="167"/>
      <c r="R179" s="167"/>
      <c r="S179" s="167"/>
      <c r="V179" s="169"/>
      <c r="W179" s="167"/>
      <c r="X179" s="167"/>
      <c r="Y179" s="167"/>
    </row>
    <row r="180" spans="1:25" x14ac:dyDescent="0.2">
      <c r="A180" s="707"/>
      <c r="B180" s="167"/>
      <c r="C180" s="167"/>
      <c r="E180" s="168"/>
      <c r="F180" s="167"/>
      <c r="I180" s="168"/>
      <c r="J180" s="169"/>
      <c r="K180" s="167"/>
      <c r="L180" s="167"/>
      <c r="M180" s="167"/>
      <c r="P180" s="169"/>
      <c r="Q180" s="167"/>
      <c r="R180" s="167"/>
      <c r="S180" s="167"/>
      <c r="V180" s="169"/>
      <c r="W180" s="167"/>
      <c r="X180" s="167"/>
      <c r="Y180" s="167"/>
    </row>
    <row r="181" spans="1:25" x14ac:dyDescent="0.2">
      <c r="A181" s="707"/>
      <c r="B181" s="167"/>
      <c r="C181" s="167"/>
      <c r="E181" s="168"/>
      <c r="F181" s="167"/>
      <c r="I181" s="168"/>
      <c r="J181" s="169"/>
      <c r="K181" s="167"/>
      <c r="L181" s="167"/>
      <c r="M181" s="167"/>
      <c r="P181" s="169"/>
      <c r="Q181" s="167"/>
      <c r="R181" s="167"/>
      <c r="S181" s="167"/>
      <c r="V181" s="169"/>
      <c r="W181" s="167"/>
      <c r="X181" s="167"/>
      <c r="Y181" s="167"/>
    </row>
    <row r="182" spans="1:25" x14ac:dyDescent="0.2">
      <c r="A182" s="707"/>
      <c r="B182" s="167"/>
      <c r="C182" s="167"/>
      <c r="E182" s="168"/>
      <c r="F182" s="167"/>
      <c r="I182" s="168"/>
      <c r="J182" s="169"/>
      <c r="K182" s="167"/>
      <c r="L182" s="167"/>
      <c r="M182" s="167"/>
      <c r="P182" s="169"/>
      <c r="Q182" s="167"/>
      <c r="R182" s="167"/>
      <c r="S182" s="167"/>
      <c r="V182" s="169"/>
      <c r="W182" s="167"/>
      <c r="X182" s="167"/>
      <c r="Y182" s="167"/>
    </row>
    <row r="183" spans="1:25" x14ac:dyDescent="0.2">
      <c r="A183" s="707"/>
      <c r="B183" s="167"/>
      <c r="C183" s="167"/>
      <c r="E183" s="168"/>
      <c r="F183" s="167"/>
      <c r="I183" s="168"/>
      <c r="J183" s="169"/>
      <c r="K183" s="167"/>
      <c r="L183" s="167"/>
      <c r="M183" s="167"/>
      <c r="P183" s="169"/>
      <c r="Q183" s="167"/>
      <c r="R183" s="167"/>
      <c r="S183" s="167"/>
      <c r="V183" s="169"/>
      <c r="W183" s="167"/>
      <c r="X183" s="167"/>
      <c r="Y183" s="167"/>
    </row>
    <row r="184" spans="1:25" x14ac:dyDescent="0.2">
      <c r="A184" s="707"/>
      <c r="B184" s="167"/>
      <c r="C184" s="167"/>
      <c r="E184" s="168"/>
      <c r="F184" s="167"/>
      <c r="I184" s="168"/>
      <c r="J184" s="169"/>
      <c r="K184" s="167"/>
      <c r="L184" s="167"/>
      <c r="M184" s="167"/>
      <c r="P184" s="169"/>
      <c r="Q184" s="167"/>
      <c r="R184" s="167"/>
      <c r="S184" s="167"/>
      <c r="V184" s="169"/>
      <c r="W184" s="167"/>
      <c r="X184" s="167"/>
      <c r="Y184" s="167"/>
    </row>
    <row r="185" spans="1:25" x14ac:dyDescent="0.2">
      <c r="A185" s="707"/>
      <c r="B185" s="167"/>
      <c r="C185" s="167"/>
      <c r="E185" s="168"/>
      <c r="F185" s="167"/>
      <c r="I185" s="168"/>
      <c r="J185" s="169"/>
      <c r="K185" s="167"/>
      <c r="L185" s="167"/>
      <c r="M185" s="167"/>
      <c r="P185" s="169"/>
      <c r="Q185" s="167"/>
      <c r="R185" s="167"/>
      <c r="S185" s="167"/>
      <c r="V185" s="169"/>
      <c r="W185" s="167"/>
      <c r="X185" s="167"/>
      <c r="Y185" s="167"/>
    </row>
    <row r="186" spans="1:25" x14ac:dyDescent="0.2">
      <c r="A186" s="707"/>
      <c r="B186" s="167"/>
      <c r="C186" s="167"/>
      <c r="E186" s="168"/>
      <c r="F186" s="167"/>
      <c r="I186" s="168"/>
      <c r="J186" s="169"/>
      <c r="K186" s="167"/>
      <c r="L186" s="167"/>
      <c r="M186" s="167"/>
      <c r="P186" s="169"/>
      <c r="Q186" s="167"/>
      <c r="R186" s="167"/>
      <c r="S186" s="167"/>
      <c r="V186" s="169"/>
      <c r="W186" s="167"/>
      <c r="X186" s="167"/>
      <c r="Y186" s="167"/>
    </row>
    <row r="187" spans="1:25" x14ac:dyDescent="0.2">
      <c r="A187" s="707"/>
      <c r="B187" s="167"/>
      <c r="C187" s="167"/>
      <c r="E187" s="168"/>
      <c r="F187" s="167"/>
      <c r="I187" s="168"/>
      <c r="J187" s="169"/>
      <c r="K187" s="167"/>
      <c r="L187" s="167"/>
      <c r="M187" s="167"/>
      <c r="P187" s="169"/>
      <c r="Q187" s="167"/>
      <c r="R187" s="167"/>
      <c r="S187" s="167"/>
      <c r="V187" s="169"/>
      <c r="W187" s="167"/>
      <c r="X187" s="167"/>
      <c r="Y187" s="167"/>
    </row>
    <row r="188" spans="1:25" x14ac:dyDescent="0.2">
      <c r="A188" s="707"/>
      <c r="B188" s="167"/>
      <c r="C188" s="167"/>
      <c r="E188" s="168"/>
      <c r="F188" s="167"/>
      <c r="I188" s="168"/>
      <c r="J188" s="169"/>
      <c r="K188" s="167"/>
      <c r="L188" s="167"/>
      <c r="M188" s="167"/>
      <c r="P188" s="169"/>
      <c r="Q188" s="167"/>
      <c r="R188" s="167"/>
      <c r="S188" s="167"/>
      <c r="V188" s="169"/>
      <c r="W188" s="167"/>
      <c r="X188" s="167"/>
      <c r="Y188" s="167"/>
    </row>
    <row r="189" spans="1:25" x14ac:dyDescent="0.2">
      <c r="A189" s="707"/>
      <c r="B189" s="167"/>
      <c r="C189" s="167"/>
      <c r="E189" s="168"/>
      <c r="F189" s="167"/>
      <c r="I189" s="168"/>
      <c r="J189" s="169"/>
      <c r="K189" s="167"/>
      <c r="L189" s="167"/>
      <c r="M189" s="167"/>
      <c r="P189" s="169"/>
      <c r="Q189" s="167"/>
      <c r="R189" s="167"/>
      <c r="S189" s="167"/>
      <c r="V189" s="169"/>
      <c r="W189" s="167"/>
      <c r="X189" s="167"/>
      <c r="Y189" s="167"/>
    </row>
    <row r="190" spans="1:25" x14ac:dyDescent="0.2">
      <c r="A190" s="707"/>
      <c r="B190" s="167"/>
      <c r="C190" s="167"/>
      <c r="E190" s="168"/>
      <c r="F190" s="167"/>
      <c r="I190" s="168"/>
      <c r="J190" s="169"/>
      <c r="K190" s="167"/>
      <c r="L190" s="167"/>
      <c r="M190" s="167"/>
      <c r="P190" s="169"/>
      <c r="Q190" s="167"/>
      <c r="R190" s="167"/>
      <c r="S190" s="167"/>
      <c r="V190" s="169"/>
      <c r="W190" s="167"/>
      <c r="X190" s="167"/>
      <c r="Y190" s="167"/>
    </row>
    <row r="191" spans="1:25" x14ac:dyDescent="0.2">
      <c r="A191" s="707"/>
      <c r="B191" s="167"/>
      <c r="C191" s="167"/>
      <c r="E191" s="168"/>
      <c r="F191" s="167"/>
      <c r="I191" s="168"/>
      <c r="J191" s="169"/>
      <c r="K191" s="167"/>
      <c r="L191" s="167"/>
      <c r="M191" s="167"/>
      <c r="P191" s="169"/>
      <c r="Q191" s="167"/>
      <c r="R191" s="167"/>
      <c r="S191" s="167"/>
      <c r="V191" s="169"/>
      <c r="W191" s="167"/>
      <c r="X191" s="167"/>
      <c r="Y191" s="167"/>
    </row>
    <row r="192" spans="1:25" x14ac:dyDescent="0.2">
      <c r="A192" s="707"/>
      <c r="B192" s="167"/>
      <c r="C192" s="167"/>
      <c r="E192" s="168"/>
      <c r="F192" s="167"/>
      <c r="I192" s="168"/>
      <c r="J192" s="169"/>
      <c r="K192" s="167"/>
      <c r="L192" s="167"/>
      <c r="M192" s="167"/>
      <c r="P192" s="169"/>
      <c r="Q192" s="167"/>
      <c r="R192" s="167"/>
      <c r="S192" s="167"/>
      <c r="V192" s="169"/>
      <c r="W192" s="167"/>
      <c r="X192" s="167"/>
      <c r="Y192" s="167"/>
    </row>
    <row r="193" spans="1:25" x14ac:dyDescent="0.2">
      <c r="A193" s="707"/>
      <c r="B193" s="167"/>
      <c r="C193" s="167"/>
      <c r="E193" s="168"/>
      <c r="F193" s="167"/>
      <c r="I193" s="168"/>
      <c r="J193" s="169"/>
      <c r="K193" s="167"/>
      <c r="L193" s="167"/>
      <c r="M193" s="167"/>
      <c r="P193" s="169"/>
      <c r="Q193" s="167"/>
      <c r="R193" s="167"/>
      <c r="S193" s="167"/>
      <c r="V193" s="169"/>
      <c r="W193" s="167"/>
      <c r="X193" s="167"/>
      <c r="Y193" s="167"/>
    </row>
    <row r="194" spans="1:25" x14ac:dyDescent="0.2">
      <c r="A194" s="707"/>
      <c r="B194" s="167"/>
      <c r="C194" s="167"/>
      <c r="E194" s="168"/>
      <c r="F194" s="167"/>
      <c r="I194" s="168"/>
      <c r="J194" s="169"/>
      <c r="K194" s="167"/>
      <c r="L194" s="167"/>
      <c r="M194" s="167"/>
      <c r="P194" s="169"/>
      <c r="Q194" s="167"/>
      <c r="R194" s="167"/>
      <c r="S194" s="167"/>
      <c r="V194" s="169"/>
      <c r="W194" s="167"/>
      <c r="X194" s="167"/>
      <c r="Y194" s="167"/>
    </row>
    <row r="195" spans="1:25" x14ac:dyDescent="0.2">
      <c r="A195" s="707"/>
      <c r="B195" s="167"/>
      <c r="C195" s="167"/>
      <c r="E195" s="168"/>
      <c r="F195" s="167"/>
      <c r="I195" s="168"/>
      <c r="J195" s="169"/>
      <c r="K195" s="167"/>
      <c r="L195" s="167"/>
      <c r="M195" s="167"/>
      <c r="P195" s="169"/>
      <c r="Q195" s="167"/>
      <c r="R195" s="167"/>
      <c r="S195" s="167"/>
      <c r="V195" s="169"/>
      <c r="W195" s="167"/>
      <c r="X195" s="167"/>
      <c r="Y195" s="167"/>
    </row>
    <row r="196" spans="1:25" x14ac:dyDescent="0.2">
      <c r="A196" s="707"/>
      <c r="B196" s="167"/>
      <c r="C196" s="167"/>
      <c r="E196" s="168"/>
      <c r="F196" s="167"/>
      <c r="I196" s="168"/>
      <c r="J196" s="169"/>
      <c r="K196" s="167"/>
      <c r="L196" s="167"/>
      <c r="M196" s="167"/>
      <c r="P196" s="169"/>
      <c r="Q196" s="167"/>
      <c r="R196" s="167"/>
      <c r="S196" s="167"/>
      <c r="V196" s="169"/>
      <c r="W196" s="167"/>
      <c r="X196" s="167"/>
      <c r="Y196" s="167"/>
    </row>
    <row r="197" spans="1:25" x14ac:dyDescent="0.2">
      <c r="A197" s="707"/>
      <c r="B197" s="167"/>
      <c r="C197" s="167"/>
      <c r="E197" s="168"/>
      <c r="F197" s="167"/>
      <c r="I197" s="168"/>
      <c r="J197" s="169"/>
      <c r="K197" s="167"/>
      <c r="L197" s="167"/>
      <c r="M197" s="167"/>
      <c r="P197" s="169"/>
      <c r="Q197" s="167"/>
      <c r="R197" s="167"/>
      <c r="S197" s="167"/>
      <c r="V197" s="169"/>
      <c r="W197" s="167"/>
      <c r="X197" s="167"/>
      <c r="Y197" s="167"/>
    </row>
    <row r="198" spans="1:25" x14ac:dyDescent="0.2">
      <c r="A198" s="707"/>
      <c r="B198" s="167"/>
      <c r="C198" s="167"/>
      <c r="E198" s="168"/>
      <c r="F198" s="167"/>
      <c r="I198" s="168"/>
      <c r="J198" s="169"/>
      <c r="K198" s="167"/>
      <c r="L198" s="167"/>
      <c r="M198" s="167"/>
      <c r="P198" s="169"/>
      <c r="Q198" s="167"/>
      <c r="R198" s="167"/>
      <c r="S198" s="167"/>
      <c r="V198" s="169"/>
      <c r="W198" s="167"/>
      <c r="X198" s="167"/>
      <c r="Y198" s="167"/>
    </row>
    <row r="199" spans="1:25" x14ac:dyDescent="0.2">
      <c r="A199" s="707"/>
      <c r="B199" s="167"/>
      <c r="C199" s="167"/>
      <c r="E199" s="168"/>
      <c r="F199" s="167"/>
      <c r="I199" s="168"/>
      <c r="J199" s="169"/>
      <c r="K199" s="167"/>
      <c r="L199" s="167"/>
      <c r="M199" s="167"/>
      <c r="P199" s="169"/>
      <c r="Q199" s="167"/>
      <c r="R199" s="167"/>
      <c r="S199" s="167"/>
      <c r="V199" s="169"/>
      <c r="W199" s="167"/>
      <c r="X199" s="167"/>
      <c r="Y199" s="167"/>
    </row>
    <row r="200" spans="1:25" x14ac:dyDescent="0.2">
      <c r="A200" s="707"/>
      <c r="B200" s="167"/>
      <c r="C200" s="167"/>
      <c r="E200" s="168"/>
      <c r="F200" s="167"/>
      <c r="I200" s="168"/>
      <c r="J200" s="169"/>
      <c r="K200" s="167"/>
      <c r="L200" s="167"/>
      <c r="M200" s="167"/>
      <c r="P200" s="169"/>
      <c r="Q200" s="167"/>
      <c r="R200" s="167"/>
      <c r="S200" s="167"/>
      <c r="V200" s="169"/>
      <c r="W200" s="167"/>
      <c r="X200" s="167"/>
      <c r="Y200" s="167"/>
    </row>
    <row r="201" spans="1:25" x14ac:dyDescent="0.2">
      <c r="A201" s="707"/>
      <c r="B201" s="167"/>
      <c r="C201" s="167"/>
      <c r="E201" s="168"/>
      <c r="F201" s="167"/>
      <c r="I201" s="168"/>
      <c r="J201" s="169"/>
      <c r="K201" s="167"/>
      <c r="L201" s="167"/>
      <c r="M201" s="167"/>
      <c r="P201" s="169"/>
      <c r="Q201" s="167"/>
      <c r="R201" s="167"/>
      <c r="S201" s="167"/>
      <c r="V201" s="169"/>
      <c r="W201" s="167"/>
      <c r="X201" s="167"/>
      <c r="Y201" s="167"/>
    </row>
    <row r="202" spans="1:25" x14ac:dyDescent="0.2">
      <c r="A202" s="707"/>
      <c r="B202" s="167"/>
      <c r="C202" s="167"/>
      <c r="E202" s="168"/>
      <c r="F202" s="167"/>
      <c r="I202" s="168"/>
      <c r="J202" s="169"/>
      <c r="K202" s="167"/>
      <c r="L202" s="167"/>
      <c r="M202" s="167"/>
      <c r="P202" s="169"/>
      <c r="Q202" s="167"/>
      <c r="R202" s="167"/>
      <c r="S202" s="167"/>
      <c r="V202" s="169"/>
      <c r="W202" s="167"/>
      <c r="X202" s="167"/>
      <c r="Y202" s="167"/>
    </row>
    <row r="203" spans="1:25" x14ac:dyDescent="0.2">
      <c r="A203" s="707"/>
      <c r="B203" s="167"/>
      <c r="C203" s="167"/>
      <c r="E203" s="168"/>
      <c r="F203" s="167"/>
      <c r="I203" s="168"/>
      <c r="J203" s="169"/>
      <c r="K203" s="167"/>
      <c r="L203" s="167"/>
      <c r="M203" s="167"/>
      <c r="P203" s="169"/>
      <c r="Q203" s="167"/>
      <c r="R203" s="167"/>
      <c r="S203" s="167"/>
      <c r="V203" s="169"/>
      <c r="W203" s="167"/>
      <c r="X203" s="167"/>
      <c r="Y203" s="167"/>
    </row>
    <row r="204" spans="1:25" x14ac:dyDescent="0.2">
      <c r="A204" s="707"/>
      <c r="B204" s="167"/>
      <c r="C204" s="167"/>
      <c r="E204" s="168"/>
      <c r="F204" s="167"/>
      <c r="I204" s="168"/>
      <c r="J204" s="169"/>
      <c r="K204" s="167"/>
      <c r="L204" s="167"/>
      <c r="M204" s="167"/>
      <c r="P204" s="169"/>
      <c r="Q204" s="167"/>
      <c r="R204" s="167"/>
      <c r="S204" s="167"/>
      <c r="V204" s="169"/>
      <c r="W204" s="167"/>
      <c r="X204" s="167"/>
      <c r="Y204" s="167"/>
    </row>
    <row r="205" spans="1:25" x14ac:dyDescent="0.2">
      <c r="A205" s="707"/>
      <c r="B205" s="167"/>
      <c r="C205" s="167"/>
      <c r="E205" s="168"/>
      <c r="F205" s="167"/>
      <c r="I205" s="168"/>
      <c r="J205" s="169"/>
      <c r="K205" s="167"/>
      <c r="L205" s="167"/>
      <c r="M205" s="167"/>
      <c r="P205" s="169"/>
      <c r="Q205" s="167"/>
      <c r="R205" s="167"/>
      <c r="S205" s="167"/>
      <c r="V205" s="169"/>
      <c r="W205" s="167"/>
      <c r="X205" s="167"/>
      <c r="Y205" s="167"/>
    </row>
    <row r="206" spans="1:25" x14ac:dyDescent="0.2">
      <c r="A206" s="707"/>
      <c r="B206" s="167"/>
      <c r="C206" s="167"/>
      <c r="E206" s="168"/>
      <c r="F206" s="167"/>
      <c r="I206" s="168"/>
      <c r="J206" s="169"/>
      <c r="K206" s="167"/>
      <c r="L206" s="167"/>
      <c r="M206" s="167"/>
      <c r="P206" s="169"/>
      <c r="Q206" s="167"/>
      <c r="R206" s="167"/>
      <c r="S206" s="167"/>
      <c r="V206" s="169"/>
      <c r="W206" s="167"/>
      <c r="X206" s="167"/>
      <c r="Y206" s="167"/>
    </row>
    <row r="207" spans="1:25" x14ac:dyDescent="0.2">
      <c r="A207" s="707"/>
      <c r="B207" s="167"/>
      <c r="C207" s="167"/>
      <c r="E207" s="168"/>
      <c r="F207" s="167"/>
      <c r="I207" s="168"/>
      <c r="J207" s="169"/>
      <c r="K207" s="167"/>
      <c r="L207" s="167"/>
      <c r="M207" s="167"/>
      <c r="P207" s="169"/>
      <c r="Q207" s="167"/>
      <c r="R207" s="167"/>
      <c r="S207" s="167"/>
      <c r="V207" s="169"/>
      <c r="W207" s="167"/>
      <c r="X207" s="167"/>
      <c r="Y207" s="167"/>
    </row>
    <row r="208" spans="1:25" x14ac:dyDescent="0.2">
      <c r="A208" s="707"/>
      <c r="B208" s="167"/>
      <c r="C208" s="167"/>
      <c r="E208" s="168"/>
      <c r="F208" s="167"/>
      <c r="I208" s="168"/>
      <c r="J208" s="169"/>
      <c r="K208" s="167"/>
      <c r="L208" s="167"/>
      <c r="M208" s="167"/>
      <c r="P208" s="169"/>
      <c r="Q208" s="167"/>
      <c r="R208" s="167"/>
      <c r="S208" s="167"/>
      <c r="V208" s="169"/>
      <c r="W208" s="167"/>
      <c r="X208" s="167"/>
      <c r="Y208" s="167"/>
    </row>
    <row r="209" spans="1:25" x14ac:dyDescent="0.2">
      <c r="A209" s="707"/>
      <c r="B209" s="167"/>
      <c r="C209" s="167"/>
      <c r="E209" s="168"/>
      <c r="F209" s="167"/>
      <c r="I209" s="168"/>
      <c r="J209" s="169"/>
      <c r="K209" s="167"/>
      <c r="L209" s="167"/>
      <c r="M209" s="167"/>
      <c r="P209" s="169"/>
      <c r="Q209" s="167"/>
      <c r="R209" s="167"/>
      <c r="S209" s="167"/>
      <c r="V209" s="169"/>
      <c r="W209" s="167"/>
      <c r="X209" s="167"/>
      <c r="Y209" s="167"/>
    </row>
    <row r="210" spans="1:25" x14ac:dyDescent="0.2">
      <c r="A210" s="707"/>
      <c r="B210" s="167"/>
      <c r="C210" s="167"/>
      <c r="E210" s="168"/>
      <c r="F210" s="167"/>
      <c r="I210" s="168"/>
      <c r="J210" s="169"/>
      <c r="K210" s="167"/>
      <c r="L210" s="167"/>
      <c r="M210" s="167"/>
      <c r="P210" s="169"/>
      <c r="Q210" s="167"/>
      <c r="R210" s="167"/>
      <c r="S210" s="167"/>
      <c r="V210" s="169"/>
      <c r="W210" s="167"/>
      <c r="X210" s="167"/>
      <c r="Y210" s="167"/>
    </row>
    <row r="211" spans="1:25" x14ac:dyDescent="0.2">
      <c r="A211" s="707"/>
      <c r="B211" s="167"/>
      <c r="C211" s="167"/>
      <c r="E211" s="168"/>
      <c r="F211" s="167"/>
      <c r="I211" s="168"/>
      <c r="J211" s="169"/>
      <c r="K211" s="167"/>
      <c r="L211" s="167"/>
      <c r="M211" s="167"/>
      <c r="P211" s="169"/>
      <c r="Q211" s="167"/>
      <c r="R211" s="167"/>
      <c r="S211" s="167"/>
      <c r="V211" s="169"/>
      <c r="W211" s="167"/>
      <c r="X211" s="167"/>
      <c r="Y211" s="167"/>
    </row>
    <row r="212" spans="1:25" x14ac:dyDescent="0.2">
      <c r="A212" s="707"/>
      <c r="B212" s="167"/>
      <c r="C212" s="167"/>
      <c r="E212" s="168"/>
      <c r="F212" s="167"/>
      <c r="I212" s="168"/>
      <c r="J212" s="169"/>
      <c r="K212" s="167"/>
      <c r="L212" s="167"/>
      <c r="M212" s="167"/>
      <c r="P212" s="169"/>
      <c r="Q212" s="167"/>
      <c r="R212" s="167"/>
      <c r="S212" s="167"/>
      <c r="V212" s="169"/>
      <c r="W212" s="167"/>
      <c r="X212" s="167"/>
      <c r="Y212" s="167"/>
    </row>
    <row r="213" spans="1:25" x14ac:dyDescent="0.2">
      <c r="A213" s="707"/>
      <c r="B213" s="167"/>
      <c r="C213" s="167"/>
      <c r="E213" s="168"/>
      <c r="F213" s="167"/>
      <c r="I213" s="168"/>
      <c r="J213" s="169"/>
      <c r="K213" s="167"/>
      <c r="L213" s="167"/>
      <c r="M213" s="167"/>
      <c r="P213" s="169"/>
      <c r="Q213" s="167"/>
      <c r="R213" s="167"/>
      <c r="S213" s="167"/>
      <c r="V213" s="169"/>
      <c r="W213" s="167"/>
      <c r="X213" s="167"/>
      <c r="Y213" s="167"/>
    </row>
    <row r="214" spans="1:25" x14ac:dyDescent="0.2">
      <c r="A214" s="707"/>
      <c r="B214" s="167"/>
      <c r="C214" s="167"/>
      <c r="E214" s="168"/>
      <c r="F214" s="167"/>
      <c r="I214" s="168"/>
      <c r="J214" s="169"/>
      <c r="K214" s="167"/>
      <c r="L214" s="167"/>
      <c r="M214" s="167"/>
      <c r="P214" s="169"/>
      <c r="Q214" s="167"/>
      <c r="R214" s="167"/>
      <c r="S214" s="167"/>
      <c r="V214" s="169"/>
      <c r="W214" s="167"/>
      <c r="X214" s="167"/>
      <c r="Y214" s="167"/>
    </row>
    <row r="215" spans="1:25" x14ac:dyDescent="0.2">
      <c r="A215" s="707"/>
      <c r="B215" s="167"/>
      <c r="C215" s="167"/>
      <c r="E215" s="168"/>
      <c r="F215" s="167"/>
      <c r="I215" s="168"/>
      <c r="J215" s="169"/>
      <c r="K215" s="167"/>
      <c r="L215" s="167"/>
      <c r="M215" s="167"/>
      <c r="P215" s="169"/>
      <c r="Q215" s="167"/>
      <c r="R215" s="167"/>
      <c r="S215" s="167"/>
      <c r="V215" s="169"/>
      <c r="W215" s="167"/>
      <c r="X215" s="167"/>
      <c r="Y215" s="167"/>
    </row>
    <row r="216" spans="1:25" x14ac:dyDescent="0.2">
      <c r="A216" s="707"/>
      <c r="B216" s="167"/>
      <c r="C216" s="167"/>
      <c r="E216" s="168"/>
      <c r="F216" s="167"/>
      <c r="I216" s="168"/>
      <c r="J216" s="169"/>
      <c r="K216" s="167"/>
      <c r="L216" s="167"/>
      <c r="M216" s="167"/>
      <c r="P216" s="169"/>
      <c r="Q216" s="167"/>
      <c r="R216" s="167"/>
      <c r="S216" s="167"/>
      <c r="V216" s="169"/>
      <c r="W216" s="167"/>
      <c r="X216" s="167"/>
      <c r="Y216" s="167"/>
    </row>
    <row r="217" spans="1:25" x14ac:dyDescent="0.2">
      <c r="A217" s="707"/>
      <c r="B217" s="167"/>
      <c r="C217" s="167"/>
      <c r="E217" s="168"/>
      <c r="F217" s="167"/>
      <c r="I217" s="168"/>
      <c r="J217" s="169"/>
      <c r="K217" s="167"/>
      <c r="L217" s="167"/>
      <c r="M217" s="167"/>
      <c r="P217" s="169"/>
      <c r="Q217" s="167"/>
      <c r="R217" s="167"/>
      <c r="S217" s="167"/>
      <c r="V217" s="169"/>
      <c r="W217" s="167"/>
      <c r="X217" s="167"/>
      <c r="Y217" s="167"/>
    </row>
    <row r="218" spans="1:25" x14ac:dyDescent="0.2">
      <c r="A218" s="707"/>
      <c r="B218" s="167"/>
      <c r="C218" s="167"/>
      <c r="E218" s="168"/>
      <c r="F218" s="167"/>
      <c r="I218" s="168"/>
      <c r="J218" s="169"/>
      <c r="K218" s="167"/>
      <c r="L218" s="167"/>
      <c r="M218" s="167"/>
      <c r="P218" s="169"/>
      <c r="Q218" s="167"/>
      <c r="R218" s="167"/>
      <c r="S218" s="167"/>
      <c r="V218" s="169"/>
      <c r="W218" s="167"/>
      <c r="X218" s="167"/>
      <c r="Y218" s="167"/>
    </row>
    <row r="219" spans="1:25" x14ac:dyDescent="0.2">
      <c r="A219" s="707"/>
      <c r="B219" s="167"/>
      <c r="C219" s="167"/>
      <c r="E219" s="168"/>
      <c r="F219" s="167"/>
      <c r="I219" s="168"/>
      <c r="J219" s="169"/>
      <c r="K219" s="167"/>
      <c r="L219" s="167"/>
      <c r="M219" s="167"/>
      <c r="P219" s="169"/>
      <c r="Q219" s="167"/>
      <c r="R219" s="167"/>
      <c r="S219" s="167"/>
      <c r="V219" s="169"/>
      <c r="W219" s="167"/>
      <c r="X219" s="167"/>
      <c r="Y219" s="167"/>
    </row>
    <row r="220" spans="1:25" x14ac:dyDescent="0.2">
      <c r="A220" s="707"/>
      <c r="B220" s="167"/>
      <c r="C220" s="167"/>
      <c r="E220" s="168"/>
      <c r="F220" s="167"/>
      <c r="I220" s="168"/>
      <c r="J220" s="169"/>
      <c r="K220" s="167"/>
      <c r="L220" s="167"/>
      <c r="M220" s="167"/>
      <c r="P220" s="169"/>
      <c r="Q220" s="167"/>
      <c r="R220" s="167"/>
      <c r="S220" s="167"/>
      <c r="V220" s="169"/>
      <c r="W220" s="167"/>
      <c r="X220" s="167"/>
      <c r="Y220" s="167"/>
    </row>
    <row r="221" spans="1:25" x14ac:dyDescent="0.2">
      <c r="A221" s="707"/>
      <c r="B221" s="167"/>
      <c r="C221" s="167"/>
      <c r="E221" s="168"/>
      <c r="F221" s="167"/>
      <c r="I221" s="168"/>
      <c r="J221" s="169"/>
      <c r="K221" s="167"/>
      <c r="L221" s="167"/>
      <c r="M221" s="167"/>
      <c r="P221" s="169"/>
      <c r="Q221" s="167"/>
      <c r="R221" s="167"/>
      <c r="S221" s="167"/>
      <c r="V221" s="169"/>
      <c r="W221" s="167"/>
      <c r="X221" s="167"/>
      <c r="Y221" s="167"/>
    </row>
    <row r="222" spans="1:25" x14ac:dyDescent="0.2">
      <c r="A222" s="707"/>
      <c r="B222" s="167"/>
      <c r="C222" s="167"/>
      <c r="E222" s="168"/>
      <c r="F222" s="167"/>
      <c r="I222" s="168"/>
      <c r="J222" s="169"/>
      <c r="K222" s="167"/>
      <c r="L222" s="167"/>
      <c r="M222" s="167"/>
      <c r="P222" s="169"/>
      <c r="Q222" s="167"/>
      <c r="R222" s="167"/>
      <c r="S222" s="167"/>
      <c r="V222" s="169"/>
      <c r="W222" s="167"/>
      <c r="X222" s="167"/>
      <c r="Y222" s="167"/>
    </row>
    <row r="223" spans="1:25" x14ac:dyDescent="0.2">
      <c r="A223" s="707"/>
      <c r="B223" s="167"/>
      <c r="C223" s="167"/>
      <c r="E223" s="168"/>
      <c r="F223" s="167"/>
      <c r="I223" s="168"/>
      <c r="J223" s="169"/>
      <c r="K223" s="167"/>
      <c r="L223" s="167"/>
      <c r="M223" s="167"/>
      <c r="P223" s="169"/>
      <c r="Q223" s="167"/>
      <c r="R223" s="167"/>
      <c r="S223" s="167"/>
      <c r="V223" s="169"/>
      <c r="W223" s="167"/>
      <c r="X223" s="167"/>
      <c r="Y223" s="167"/>
    </row>
    <row r="224" spans="1:25" x14ac:dyDescent="0.2">
      <c r="A224" s="707"/>
      <c r="B224" s="167"/>
      <c r="C224" s="167"/>
      <c r="E224" s="168"/>
      <c r="F224" s="167"/>
      <c r="I224" s="168"/>
      <c r="J224" s="169"/>
      <c r="K224" s="167"/>
      <c r="L224" s="167"/>
      <c r="M224" s="167"/>
      <c r="P224" s="169"/>
      <c r="Q224" s="167"/>
      <c r="R224" s="167"/>
      <c r="S224" s="167"/>
      <c r="V224" s="169"/>
      <c r="W224" s="167"/>
      <c r="X224" s="167"/>
      <c r="Y224" s="167"/>
    </row>
    <row r="225" spans="1:25" x14ac:dyDescent="0.2">
      <c r="A225" s="707"/>
      <c r="B225" s="167"/>
      <c r="C225" s="167"/>
      <c r="E225" s="168"/>
      <c r="F225" s="167"/>
      <c r="I225" s="168"/>
      <c r="J225" s="169"/>
      <c r="K225" s="167"/>
      <c r="L225" s="167"/>
      <c r="M225" s="167"/>
      <c r="P225" s="169"/>
      <c r="Q225" s="167"/>
      <c r="R225" s="167"/>
      <c r="S225" s="167"/>
      <c r="V225" s="169"/>
      <c r="W225" s="167"/>
      <c r="X225" s="167"/>
      <c r="Y225" s="167"/>
    </row>
    <row r="226" spans="1:25" x14ac:dyDescent="0.2">
      <c r="A226" s="707"/>
      <c r="B226" s="167"/>
      <c r="C226" s="167"/>
      <c r="E226" s="168"/>
      <c r="F226" s="167"/>
      <c r="I226" s="168"/>
      <c r="J226" s="169"/>
      <c r="K226" s="167"/>
      <c r="L226" s="167"/>
      <c r="M226" s="167"/>
      <c r="P226" s="169"/>
      <c r="Q226" s="167"/>
      <c r="R226" s="167"/>
      <c r="S226" s="167"/>
      <c r="V226" s="169"/>
      <c r="W226" s="167"/>
      <c r="X226" s="167"/>
      <c r="Y226" s="167"/>
    </row>
    <row r="227" spans="1:25" x14ac:dyDescent="0.2">
      <c r="A227" s="707"/>
      <c r="B227" s="167"/>
      <c r="C227" s="167"/>
      <c r="E227" s="168"/>
      <c r="F227" s="167"/>
      <c r="I227" s="168"/>
      <c r="J227" s="169"/>
      <c r="K227" s="167"/>
      <c r="L227" s="167"/>
      <c r="M227" s="167"/>
      <c r="P227" s="169"/>
      <c r="Q227" s="167"/>
      <c r="R227" s="167"/>
      <c r="S227" s="167"/>
      <c r="V227" s="169"/>
      <c r="W227" s="167"/>
      <c r="X227" s="167"/>
      <c r="Y227" s="167"/>
    </row>
    <row r="228" spans="1:25" x14ac:dyDescent="0.2">
      <c r="A228" s="707"/>
      <c r="B228" s="167"/>
      <c r="C228" s="167"/>
      <c r="E228" s="168"/>
      <c r="F228" s="167"/>
      <c r="I228" s="168"/>
      <c r="J228" s="169"/>
      <c r="K228" s="167"/>
      <c r="L228" s="167"/>
      <c r="M228" s="167"/>
      <c r="P228" s="169"/>
      <c r="Q228" s="167"/>
      <c r="R228" s="167"/>
      <c r="S228" s="167"/>
      <c r="V228" s="169"/>
      <c r="W228" s="167"/>
      <c r="X228" s="167"/>
      <c r="Y228" s="167"/>
    </row>
    <row r="229" spans="1:25" x14ac:dyDescent="0.2">
      <c r="A229" s="707"/>
      <c r="B229" s="167"/>
      <c r="C229" s="167"/>
      <c r="E229" s="168"/>
      <c r="F229" s="167"/>
      <c r="I229" s="168"/>
      <c r="J229" s="169"/>
      <c r="K229" s="167"/>
      <c r="L229" s="167"/>
      <c r="M229" s="167"/>
      <c r="P229" s="169"/>
      <c r="Q229" s="167"/>
      <c r="R229" s="167"/>
      <c r="S229" s="167"/>
      <c r="V229" s="169"/>
      <c r="W229" s="167"/>
      <c r="X229" s="167"/>
      <c r="Y229" s="167"/>
    </row>
    <row r="230" spans="1:25" x14ac:dyDescent="0.2">
      <c r="A230" s="707"/>
      <c r="B230" s="167"/>
      <c r="C230" s="167"/>
      <c r="E230" s="168"/>
      <c r="F230" s="167"/>
      <c r="I230" s="168"/>
      <c r="J230" s="169"/>
      <c r="K230" s="167"/>
      <c r="L230" s="167"/>
      <c r="M230" s="167"/>
      <c r="P230" s="169"/>
      <c r="Q230" s="167"/>
      <c r="R230" s="167"/>
      <c r="S230" s="167"/>
      <c r="V230" s="169"/>
      <c r="W230" s="167"/>
      <c r="X230" s="167"/>
      <c r="Y230" s="167"/>
    </row>
    <row r="231" spans="1:25" x14ac:dyDescent="0.2">
      <c r="A231" s="707"/>
      <c r="B231" s="167"/>
      <c r="C231" s="167"/>
      <c r="E231" s="168"/>
      <c r="F231" s="167"/>
      <c r="I231" s="168"/>
      <c r="J231" s="169"/>
      <c r="K231" s="167"/>
      <c r="L231" s="167"/>
      <c r="M231" s="167"/>
      <c r="P231" s="169"/>
      <c r="Q231" s="167"/>
      <c r="R231" s="167"/>
      <c r="S231" s="167"/>
      <c r="V231" s="169"/>
      <c r="W231" s="167"/>
      <c r="X231" s="167"/>
      <c r="Y231" s="167"/>
    </row>
    <row r="232" spans="1:25" x14ac:dyDescent="0.2">
      <c r="A232" s="707"/>
      <c r="B232" s="167"/>
      <c r="C232" s="167"/>
      <c r="E232" s="168"/>
      <c r="F232" s="167"/>
      <c r="I232" s="168"/>
      <c r="J232" s="169"/>
      <c r="K232" s="167"/>
      <c r="L232" s="167"/>
      <c r="M232" s="167"/>
      <c r="P232" s="169"/>
      <c r="Q232" s="167"/>
      <c r="R232" s="167"/>
      <c r="S232" s="167"/>
      <c r="V232" s="169"/>
      <c r="W232" s="167"/>
      <c r="X232" s="167"/>
      <c r="Y232" s="167"/>
    </row>
    <row r="233" spans="1:25" x14ac:dyDescent="0.2">
      <c r="A233" s="707"/>
      <c r="B233" s="167"/>
      <c r="C233" s="167"/>
      <c r="E233" s="168"/>
      <c r="F233" s="167"/>
      <c r="I233" s="168"/>
      <c r="J233" s="169"/>
      <c r="K233" s="167"/>
      <c r="L233" s="167"/>
      <c r="M233" s="167"/>
      <c r="P233" s="169"/>
      <c r="Q233" s="167"/>
      <c r="R233" s="167"/>
      <c r="S233" s="167"/>
      <c r="V233" s="169"/>
      <c r="W233" s="167"/>
      <c r="X233" s="167"/>
      <c r="Y233" s="167"/>
    </row>
    <row r="234" spans="1:25" x14ac:dyDescent="0.2">
      <c r="A234" s="707"/>
      <c r="B234" s="167"/>
      <c r="C234" s="167"/>
      <c r="E234" s="168"/>
      <c r="F234" s="167"/>
      <c r="I234" s="168"/>
      <c r="J234" s="169"/>
      <c r="K234" s="167"/>
      <c r="L234" s="167"/>
      <c r="M234" s="167"/>
      <c r="P234" s="169"/>
      <c r="Q234" s="167"/>
      <c r="R234" s="167"/>
      <c r="S234" s="167"/>
      <c r="V234" s="169"/>
      <c r="W234" s="167"/>
      <c r="X234" s="167"/>
      <c r="Y234" s="167"/>
    </row>
    <row r="235" spans="1:25" x14ac:dyDescent="0.2">
      <c r="A235" s="707"/>
      <c r="B235" s="167"/>
      <c r="C235" s="167"/>
      <c r="E235" s="168"/>
      <c r="F235" s="167"/>
      <c r="I235" s="168"/>
      <c r="J235" s="169"/>
      <c r="K235" s="167"/>
      <c r="L235" s="167"/>
      <c r="M235" s="167"/>
      <c r="P235" s="169"/>
      <c r="Q235" s="167"/>
      <c r="R235" s="167"/>
      <c r="S235" s="167"/>
      <c r="V235" s="169"/>
      <c r="W235" s="167"/>
      <c r="X235" s="167"/>
      <c r="Y235" s="167"/>
    </row>
    <row r="236" spans="1:25" x14ac:dyDescent="0.2">
      <c r="A236" s="707"/>
      <c r="B236" s="167"/>
      <c r="C236" s="167"/>
      <c r="E236" s="168"/>
      <c r="F236" s="167"/>
      <c r="I236" s="168"/>
      <c r="J236" s="169"/>
      <c r="K236" s="167"/>
      <c r="L236" s="167"/>
      <c r="M236" s="167"/>
      <c r="P236" s="169"/>
      <c r="Q236" s="167"/>
      <c r="R236" s="167"/>
      <c r="S236" s="167"/>
      <c r="V236" s="169"/>
      <c r="W236" s="167"/>
      <c r="X236" s="167"/>
      <c r="Y236" s="167"/>
    </row>
    <row r="237" spans="1:25" x14ac:dyDescent="0.2">
      <c r="A237" s="707"/>
      <c r="B237" s="167"/>
      <c r="C237" s="167"/>
      <c r="E237" s="168"/>
      <c r="F237" s="167"/>
      <c r="I237" s="168"/>
      <c r="J237" s="169"/>
      <c r="K237" s="167"/>
      <c r="L237" s="167"/>
      <c r="M237" s="167"/>
      <c r="P237" s="169"/>
      <c r="Q237" s="167"/>
      <c r="R237" s="167"/>
      <c r="S237" s="167"/>
      <c r="V237" s="169"/>
      <c r="W237" s="167"/>
      <c r="X237" s="167"/>
      <c r="Y237" s="167"/>
    </row>
    <row r="238" spans="1:25" x14ac:dyDescent="0.2">
      <c r="A238" s="707"/>
      <c r="B238" s="167"/>
      <c r="C238" s="167"/>
      <c r="E238" s="168"/>
      <c r="F238" s="167"/>
      <c r="I238" s="168"/>
      <c r="J238" s="169"/>
      <c r="K238" s="167"/>
      <c r="L238" s="167"/>
      <c r="M238" s="167"/>
      <c r="P238" s="169"/>
      <c r="Q238" s="167"/>
      <c r="R238" s="167"/>
      <c r="S238" s="167"/>
      <c r="V238" s="169"/>
      <c r="W238" s="167"/>
      <c r="X238" s="167"/>
      <c r="Y238" s="167"/>
    </row>
    <row r="239" spans="1:25" x14ac:dyDescent="0.2">
      <c r="A239" s="707"/>
      <c r="B239" s="167"/>
      <c r="C239" s="167"/>
      <c r="E239" s="168"/>
      <c r="F239" s="167"/>
      <c r="I239" s="168"/>
      <c r="J239" s="169"/>
      <c r="K239" s="167"/>
      <c r="L239" s="167"/>
      <c r="M239" s="167"/>
      <c r="P239" s="169"/>
      <c r="Q239" s="167"/>
      <c r="R239" s="167"/>
      <c r="S239" s="167"/>
      <c r="V239" s="169"/>
      <c r="W239" s="167"/>
      <c r="X239" s="167"/>
      <c r="Y239" s="167"/>
    </row>
    <row r="240" spans="1:25" x14ac:dyDescent="0.2">
      <c r="A240" s="707"/>
      <c r="B240" s="167"/>
      <c r="C240" s="167"/>
      <c r="E240" s="168"/>
      <c r="F240" s="167"/>
      <c r="I240" s="168"/>
      <c r="J240" s="169"/>
      <c r="K240" s="167"/>
      <c r="L240" s="167"/>
      <c r="M240" s="167"/>
      <c r="P240" s="169"/>
      <c r="Q240" s="167"/>
      <c r="R240" s="167"/>
      <c r="S240" s="167"/>
      <c r="V240" s="169"/>
      <c r="W240" s="167"/>
      <c r="X240" s="167"/>
      <c r="Y240" s="167"/>
    </row>
    <row r="241" spans="1:25" x14ac:dyDescent="0.2">
      <c r="A241" s="707"/>
      <c r="B241" s="167"/>
      <c r="C241" s="167"/>
      <c r="E241" s="168"/>
      <c r="F241" s="167"/>
      <c r="I241" s="168"/>
      <c r="J241" s="169"/>
      <c r="K241" s="167"/>
      <c r="L241" s="167"/>
      <c r="M241" s="167"/>
      <c r="P241" s="169"/>
      <c r="Q241" s="167"/>
      <c r="R241" s="167"/>
      <c r="S241" s="167"/>
      <c r="V241" s="169"/>
      <c r="W241" s="167"/>
      <c r="X241" s="167"/>
      <c r="Y241" s="167"/>
    </row>
    <row r="242" spans="1:25" x14ac:dyDescent="0.2">
      <c r="A242" s="707"/>
      <c r="B242" s="167"/>
      <c r="C242" s="167"/>
      <c r="E242" s="168"/>
      <c r="F242" s="167"/>
      <c r="I242" s="168"/>
      <c r="J242" s="169"/>
      <c r="K242" s="167"/>
      <c r="L242" s="167"/>
      <c r="M242" s="167"/>
      <c r="P242" s="169"/>
      <c r="Q242" s="167"/>
      <c r="R242" s="167"/>
      <c r="S242" s="167"/>
      <c r="V242" s="169"/>
      <c r="W242" s="167"/>
      <c r="X242" s="167"/>
      <c r="Y242" s="167"/>
    </row>
    <row r="243" spans="1:25" x14ac:dyDescent="0.2">
      <c r="A243" s="707"/>
      <c r="B243" s="167"/>
      <c r="C243" s="167"/>
      <c r="E243" s="168"/>
      <c r="F243" s="167"/>
      <c r="I243" s="168"/>
      <c r="J243" s="169"/>
      <c r="K243" s="167"/>
      <c r="L243" s="167"/>
      <c r="M243" s="167"/>
      <c r="P243" s="169"/>
      <c r="Q243" s="167"/>
      <c r="R243" s="167"/>
      <c r="S243" s="167"/>
      <c r="V243" s="169"/>
      <c r="W243" s="167"/>
      <c r="X243" s="167"/>
      <c r="Y243" s="167"/>
    </row>
  </sheetData>
  <pageMargins left="0.35433070866141703" right="0.35433070866141703" top="0.3" bottom="0.34" header="0.16" footer="0.16"/>
  <pageSetup scale="48" orientation="portrait" r:id="rId1"/>
  <headerFooter alignWithMargins="0"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8" tint="-0.249977111117893"/>
    <pageSetUpPr fitToPage="1"/>
  </sheetPr>
  <dimension ref="A1:U45"/>
  <sheetViews>
    <sheetView showGridLines="0" zoomScale="75" zoomScaleNormal="75" workbookViewId="0">
      <selection activeCell="W12" sqref="W12"/>
    </sheetView>
  </sheetViews>
  <sheetFormatPr defaultColWidth="19" defaultRowHeight="15.75" x14ac:dyDescent="0.25"/>
  <cols>
    <col min="1" max="1" width="3.42578125" style="193" customWidth="1"/>
    <col min="2" max="2" width="22.7109375" style="232" customWidth="1"/>
    <col min="3" max="3" width="5" style="232" customWidth="1"/>
    <col min="4" max="4" width="8.7109375" style="232" customWidth="1"/>
    <col min="5" max="5" width="6.140625" style="232" customWidth="1"/>
    <col min="6" max="6" width="4.85546875" style="232" customWidth="1"/>
    <col min="7" max="7" width="8.7109375" style="232" customWidth="1"/>
    <col min="8" max="9" width="6.140625" style="232" customWidth="1"/>
    <col min="10" max="10" width="6" style="232" customWidth="1"/>
    <col min="11" max="11" width="6.5703125" style="232" bestFit="1" customWidth="1"/>
    <col min="12" max="12" width="6.140625" style="232" customWidth="1"/>
    <col min="13" max="13" width="8.7109375" style="232" customWidth="1"/>
    <col min="14" max="15" width="6.140625" style="232" customWidth="1"/>
    <col min="16" max="16" width="8.7109375" style="232" customWidth="1"/>
    <col min="17" max="17" width="4.85546875" style="235" customWidth="1"/>
    <col min="18" max="18" width="19" style="156" customWidth="1"/>
    <col min="19" max="16384" width="19" style="195"/>
  </cols>
  <sheetData>
    <row r="1" spans="1:18" x14ac:dyDescent="0.25">
      <c r="B1" s="931" t="s">
        <v>80</v>
      </c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194"/>
    </row>
    <row r="2" spans="1:18" x14ac:dyDescent="0.25">
      <c r="B2" s="932" t="s">
        <v>81</v>
      </c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196"/>
    </row>
    <row r="3" spans="1:18" x14ac:dyDescent="0.25">
      <c r="B3" s="933" t="s">
        <v>82</v>
      </c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197"/>
    </row>
    <row r="4" spans="1:18" x14ac:dyDescent="0.2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9"/>
    </row>
    <row r="5" spans="1:18" x14ac:dyDescent="0.25">
      <c r="B5" s="200" t="s">
        <v>83</v>
      </c>
      <c r="C5" s="200"/>
      <c r="D5" s="934" t="s">
        <v>84</v>
      </c>
      <c r="E5" s="935"/>
      <c r="F5" s="936" t="s">
        <v>85</v>
      </c>
      <c r="G5" s="937"/>
      <c r="H5" s="938"/>
      <c r="I5" s="939" t="s">
        <v>86</v>
      </c>
      <c r="J5" s="940"/>
      <c r="K5" s="941"/>
      <c r="L5" s="942" t="s">
        <v>87</v>
      </c>
      <c r="M5" s="943"/>
      <c r="N5" s="943"/>
      <c r="O5" s="944" t="s">
        <v>88</v>
      </c>
      <c r="P5" s="944"/>
      <c r="Q5" s="201"/>
      <c r="R5" s="599" t="s">
        <v>241</v>
      </c>
    </row>
    <row r="6" spans="1:18" x14ac:dyDescent="0.25">
      <c r="B6" s="202" t="s">
        <v>50</v>
      </c>
      <c r="C6" s="202"/>
      <c r="D6" s="203"/>
      <c r="E6" s="203"/>
      <c r="F6" s="203"/>
      <c r="G6" s="203"/>
      <c r="H6" s="203"/>
      <c r="I6" s="203"/>
      <c r="J6" s="203"/>
      <c r="K6" s="203"/>
      <c r="L6" s="203"/>
      <c r="M6" s="204"/>
      <c r="N6" s="203"/>
      <c r="O6" s="203"/>
      <c r="P6" s="203"/>
      <c r="Q6" s="205"/>
      <c r="R6" s="600"/>
    </row>
    <row r="7" spans="1:18" ht="18" x14ac:dyDescent="0.25">
      <c r="A7" s="193" t="s">
        <v>89</v>
      </c>
      <c r="B7" s="206" t="s">
        <v>7</v>
      </c>
      <c r="C7" s="207" t="s">
        <v>90</v>
      </c>
      <c r="D7" s="208"/>
      <c r="E7" s="208" t="s">
        <v>91</v>
      </c>
      <c r="F7" s="209" t="s">
        <v>92</v>
      </c>
      <c r="G7" s="210"/>
      <c r="H7" s="209" t="s">
        <v>93</v>
      </c>
      <c r="I7" s="211" t="s">
        <v>94</v>
      </c>
      <c r="J7" s="211"/>
      <c r="K7" s="211" t="s">
        <v>95</v>
      </c>
      <c r="L7" s="212" t="s">
        <v>96</v>
      </c>
      <c r="M7" s="212"/>
      <c r="N7" s="212" t="s">
        <v>97</v>
      </c>
      <c r="O7" s="213" t="s">
        <v>98</v>
      </c>
      <c r="P7" s="213"/>
      <c r="Q7" s="207" t="s">
        <v>68</v>
      </c>
      <c r="R7" s="600" t="s">
        <v>242</v>
      </c>
    </row>
    <row r="8" spans="1:18" s="219" customFormat="1" ht="18" x14ac:dyDescent="0.25">
      <c r="A8" s="214"/>
      <c r="B8" s="215"/>
      <c r="C8" s="216"/>
      <c r="D8" s="217"/>
      <c r="E8" s="217"/>
      <c r="F8" s="217"/>
      <c r="G8" s="218"/>
      <c r="H8" s="217"/>
      <c r="I8" s="217"/>
      <c r="J8" s="217"/>
      <c r="K8" s="217"/>
      <c r="L8" s="217"/>
      <c r="M8" s="217"/>
      <c r="N8" s="217"/>
      <c r="O8" s="217"/>
      <c r="P8" s="217"/>
      <c r="Q8" s="207"/>
      <c r="R8" s="600"/>
    </row>
    <row r="9" spans="1:18" ht="18" x14ac:dyDescent="0.25">
      <c r="A9" s="193" t="s">
        <v>89</v>
      </c>
      <c r="B9" s="206" t="s">
        <v>3</v>
      </c>
      <c r="C9" s="207" t="s">
        <v>90</v>
      </c>
      <c r="D9" s="208"/>
      <c r="E9" s="208" t="s">
        <v>91</v>
      </c>
      <c r="F9" s="209" t="s">
        <v>92</v>
      </c>
      <c r="G9" s="210"/>
      <c r="H9" s="209" t="s">
        <v>93</v>
      </c>
      <c r="I9" s="211" t="s">
        <v>94</v>
      </c>
      <c r="J9" s="211"/>
      <c r="K9" s="211" t="s">
        <v>95</v>
      </c>
      <c r="L9" s="212" t="s">
        <v>96</v>
      </c>
      <c r="M9" s="212"/>
      <c r="N9" s="212" t="s">
        <v>97</v>
      </c>
      <c r="O9" s="213" t="s">
        <v>98</v>
      </c>
      <c r="P9" s="213"/>
      <c r="Q9" s="207" t="s">
        <v>68</v>
      </c>
      <c r="R9" s="600" t="s">
        <v>242</v>
      </c>
    </row>
    <row r="10" spans="1:18" x14ac:dyDescent="0.25">
      <c r="B10" s="206"/>
      <c r="C10" s="206"/>
      <c r="D10" s="217"/>
      <c r="E10" s="217"/>
      <c r="F10" s="217"/>
      <c r="G10" s="218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600"/>
    </row>
    <row r="11" spans="1:18" x14ac:dyDescent="0.25">
      <c r="B11" s="206" t="s">
        <v>4</v>
      </c>
      <c r="C11" s="206"/>
      <c r="D11" s="211"/>
      <c r="E11" s="211"/>
      <c r="F11" s="211"/>
      <c r="G11" s="220"/>
      <c r="H11" s="211"/>
      <c r="I11" s="211"/>
      <c r="J11" s="211"/>
      <c r="K11" s="211"/>
      <c r="L11" s="212" t="s">
        <v>99</v>
      </c>
      <c r="M11" s="212"/>
      <c r="N11" s="212"/>
      <c r="O11" s="211"/>
      <c r="P11" s="211"/>
      <c r="Q11" s="217"/>
      <c r="R11" s="600" t="s">
        <v>242</v>
      </c>
    </row>
    <row r="12" spans="1:18" x14ac:dyDescent="0.25">
      <c r="B12" s="206"/>
      <c r="C12" s="206"/>
      <c r="D12" s="211"/>
      <c r="E12" s="211"/>
      <c r="F12" s="211"/>
      <c r="G12" s="220"/>
      <c r="H12" s="211"/>
      <c r="I12" s="211"/>
      <c r="J12" s="211"/>
      <c r="K12" s="211"/>
      <c r="L12" s="217"/>
      <c r="M12" s="217"/>
      <c r="N12" s="217"/>
      <c r="O12" s="211"/>
      <c r="P12" s="211"/>
      <c r="Q12" s="217"/>
      <c r="R12" s="600"/>
    </row>
    <row r="13" spans="1:18" ht="18" x14ac:dyDescent="0.25">
      <c r="B13" s="206" t="s">
        <v>0</v>
      </c>
      <c r="C13" s="207" t="s">
        <v>90</v>
      </c>
      <c r="D13" s="208"/>
      <c r="E13" s="208" t="s">
        <v>100</v>
      </c>
      <c r="F13" s="209" t="s">
        <v>101</v>
      </c>
      <c r="G13" s="210"/>
      <c r="H13" s="209" t="s">
        <v>102</v>
      </c>
      <c r="I13" s="211" t="s">
        <v>103</v>
      </c>
      <c r="J13" s="211"/>
      <c r="K13" s="211" t="s">
        <v>104</v>
      </c>
      <c r="L13" s="212" t="s">
        <v>105</v>
      </c>
      <c r="M13" s="212"/>
      <c r="N13" s="212" t="s">
        <v>106</v>
      </c>
      <c r="O13" s="213" t="s">
        <v>107</v>
      </c>
      <c r="P13" s="213"/>
      <c r="Q13" s="221" t="s">
        <v>68</v>
      </c>
      <c r="R13" s="600" t="s">
        <v>242</v>
      </c>
    </row>
    <row r="14" spans="1:18" x14ac:dyDescent="0.25">
      <c r="B14" s="206"/>
      <c r="C14" s="206"/>
      <c r="D14" s="211"/>
      <c r="E14" s="211"/>
      <c r="F14" s="211"/>
      <c r="G14" s="220"/>
      <c r="H14" s="211"/>
      <c r="I14" s="211"/>
      <c r="J14" s="211"/>
      <c r="K14" s="211"/>
      <c r="L14" s="211"/>
      <c r="M14" s="211"/>
      <c r="N14" s="211"/>
      <c r="O14" s="211"/>
      <c r="P14" s="211"/>
      <c r="Q14" s="217"/>
      <c r="R14" s="600"/>
    </row>
    <row r="15" spans="1:18" ht="18" x14ac:dyDescent="0.25">
      <c r="B15" s="206" t="s">
        <v>5</v>
      </c>
      <c r="C15" s="207" t="s">
        <v>90</v>
      </c>
      <c r="D15" s="208"/>
      <c r="E15" s="208" t="s">
        <v>108</v>
      </c>
      <c r="F15" s="209" t="s">
        <v>109</v>
      </c>
      <c r="G15" s="210"/>
      <c r="H15" s="209" t="s">
        <v>110</v>
      </c>
      <c r="I15" s="211" t="s">
        <v>111</v>
      </c>
      <c r="J15" s="211"/>
      <c r="K15" s="211" t="s">
        <v>112</v>
      </c>
      <c r="L15" s="212" t="s">
        <v>113</v>
      </c>
      <c r="M15" s="212"/>
      <c r="N15" s="212" t="s">
        <v>114</v>
      </c>
      <c r="O15" s="213" t="s">
        <v>115</v>
      </c>
      <c r="P15" s="213"/>
      <c r="Q15" s="221" t="s">
        <v>68</v>
      </c>
      <c r="R15" s="600" t="s">
        <v>242</v>
      </c>
    </row>
    <row r="16" spans="1:18" x14ac:dyDescent="0.25">
      <c r="B16" s="206"/>
      <c r="C16" s="206"/>
      <c r="D16" s="211"/>
      <c r="E16" s="211"/>
      <c r="F16" s="211"/>
      <c r="G16" s="220"/>
      <c r="H16" s="211"/>
      <c r="I16" s="211"/>
      <c r="J16" s="211"/>
      <c r="K16" s="211"/>
      <c r="L16" s="211"/>
      <c r="M16" s="211"/>
      <c r="N16" s="211"/>
      <c r="O16" s="211"/>
      <c r="P16" s="211"/>
      <c r="Q16" s="217"/>
      <c r="R16" s="600" t="s">
        <v>242</v>
      </c>
    </row>
    <row r="17" spans="1:21" x14ac:dyDescent="0.25">
      <c r="B17" s="222" t="s">
        <v>51</v>
      </c>
      <c r="C17" s="222"/>
      <c r="D17" s="211"/>
      <c r="E17" s="211"/>
      <c r="F17" s="211"/>
      <c r="G17" s="220"/>
      <c r="H17" s="211"/>
      <c r="I17" s="211"/>
      <c r="J17" s="211"/>
      <c r="K17" s="211"/>
      <c r="L17" s="211"/>
      <c r="M17" s="211"/>
      <c r="N17" s="211"/>
      <c r="O17" s="211"/>
      <c r="P17" s="211"/>
      <c r="Q17" s="217"/>
      <c r="R17" s="600"/>
    </row>
    <row r="18" spans="1:21" ht="18" x14ac:dyDescent="0.25">
      <c r="B18" s="206" t="s">
        <v>116</v>
      </c>
      <c r="C18" s="207" t="s">
        <v>90</v>
      </c>
      <c r="D18" s="208"/>
      <c r="E18" s="208" t="s">
        <v>117</v>
      </c>
      <c r="F18" s="209" t="s">
        <v>118</v>
      </c>
      <c r="G18" s="210"/>
      <c r="H18" s="209" t="s">
        <v>119</v>
      </c>
      <c r="I18" s="211" t="s">
        <v>120</v>
      </c>
      <c r="J18" s="211"/>
      <c r="K18" s="211" t="s">
        <v>121</v>
      </c>
      <c r="L18" s="212" t="s">
        <v>122</v>
      </c>
      <c r="M18" s="212"/>
      <c r="N18" s="212" t="s">
        <v>123</v>
      </c>
      <c r="O18" s="213" t="s">
        <v>124</v>
      </c>
      <c r="P18" s="213"/>
      <c r="Q18" s="221" t="s">
        <v>68</v>
      </c>
      <c r="R18" s="600" t="s">
        <v>242</v>
      </c>
    </row>
    <row r="19" spans="1:21" x14ac:dyDescent="0.25">
      <c r="B19" s="236" t="s">
        <v>158</v>
      </c>
      <c r="C19" s="206"/>
      <c r="D19" s="211"/>
      <c r="E19" s="211"/>
      <c r="F19" s="211"/>
      <c r="G19" s="220"/>
      <c r="H19" s="211"/>
      <c r="I19" s="211"/>
      <c r="J19" s="211"/>
      <c r="K19" s="211"/>
      <c r="L19" s="211"/>
      <c r="M19" s="211"/>
      <c r="N19" s="211"/>
      <c r="O19" s="211"/>
      <c r="P19" s="211"/>
      <c r="Q19" s="217"/>
      <c r="R19" s="600"/>
    </row>
    <row r="20" spans="1:21" ht="18" x14ac:dyDescent="0.25">
      <c r="B20" s="206" t="s">
        <v>6</v>
      </c>
      <c r="C20" s="221" t="s">
        <v>68</v>
      </c>
      <c r="D20" s="208"/>
      <c r="E20" s="208" t="s">
        <v>125</v>
      </c>
      <c r="F20" s="209" t="s">
        <v>126</v>
      </c>
      <c r="G20" s="210"/>
      <c r="H20" s="209" t="s">
        <v>127</v>
      </c>
      <c r="I20" s="211" t="s">
        <v>128</v>
      </c>
      <c r="J20" s="211"/>
      <c r="K20" s="211" t="s">
        <v>129</v>
      </c>
      <c r="L20" s="212" t="s">
        <v>130</v>
      </c>
      <c r="M20" s="212"/>
      <c r="N20" s="212" t="s">
        <v>131</v>
      </c>
      <c r="O20" s="213" t="s">
        <v>132</v>
      </c>
      <c r="P20" s="213"/>
      <c r="Q20" s="207" t="s">
        <v>90</v>
      </c>
      <c r="R20" s="600" t="s">
        <v>242</v>
      </c>
    </row>
    <row r="21" spans="1:21" x14ac:dyDescent="0.25">
      <c r="B21" s="206"/>
      <c r="C21" s="206"/>
      <c r="D21" s="211"/>
      <c r="E21" s="211"/>
      <c r="F21" s="211"/>
      <c r="G21" s="223"/>
      <c r="H21" s="211"/>
      <c r="I21" s="211"/>
      <c r="J21" s="211"/>
      <c r="K21" s="211"/>
      <c r="L21" s="211"/>
      <c r="M21" s="211"/>
      <c r="N21" s="211"/>
      <c r="O21" s="211"/>
      <c r="P21" s="211"/>
      <c r="Q21" s="217"/>
      <c r="R21" s="600"/>
    </row>
    <row r="22" spans="1:21" ht="18" x14ac:dyDescent="0.25">
      <c r="B22" s="206" t="s">
        <v>8</v>
      </c>
      <c r="C22" s="206"/>
      <c r="D22" s="211"/>
      <c r="E22" s="211"/>
      <c r="F22" s="211"/>
      <c r="G22" s="220"/>
      <c r="H22" s="211"/>
      <c r="I22" s="211" t="s">
        <v>121</v>
      </c>
      <c r="J22" s="211"/>
      <c r="K22" s="211" t="s">
        <v>120</v>
      </c>
      <c r="L22" s="212" t="s">
        <v>119</v>
      </c>
      <c r="M22" s="212"/>
      <c r="N22" s="212" t="s">
        <v>118</v>
      </c>
      <c r="O22" s="213" t="s">
        <v>117</v>
      </c>
      <c r="P22" s="213"/>
      <c r="Q22" s="207" t="s">
        <v>90</v>
      </c>
      <c r="R22" s="600" t="s">
        <v>242</v>
      </c>
    </row>
    <row r="23" spans="1:21" ht="18" x14ac:dyDescent="0.25">
      <c r="B23" s="206"/>
      <c r="C23" s="206"/>
      <c r="D23" s="211"/>
      <c r="E23" s="211"/>
      <c r="F23" s="211"/>
      <c r="G23" s="220"/>
      <c r="H23" s="211"/>
      <c r="I23" s="211"/>
      <c r="J23" s="211"/>
      <c r="K23" s="211"/>
      <c r="L23" s="212" t="s">
        <v>122</v>
      </c>
      <c r="M23" s="212"/>
      <c r="N23" s="212" t="s">
        <v>123</v>
      </c>
      <c r="O23" s="213" t="s">
        <v>124</v>
      </c>
      <c r="P23" s="213"/>
      <c r="Q23" s="221" t="s">
        <v>68</v>
      </c>
      <c r="R23" s="600" t="s">
        <v>242</v>
      </c>
    </row>
    <row r="24" spans="1:21" x14ac:dyDescent="0.25">
      <c r="B24" s="222" t="s">
        <v>52</v>
      </c>
      <c r="C24" s="222"/>
      <c r="D24" s="211"/>
      <c r="E24" s="211"/>
      <c r="F24" s="211"/>
      <c r="G24" s="220"/>
      <c r="H24" s="211"/>
      <c r="I24" s="211"/>
      <c r="J24" s="211"/>
      <c r="K24" s="211"/>
      <c r="L24" s="211"/>
      <c r="M24" s="211"/>
      <c r="N24" s="211"/>
      <c r="O24" s="211"/>
      <c r="P24" s="211"/>
      <c r="Q24" s="217"/>
      <c r="R24" s="600"/>
    </row>
    <row r="25" spans="1:21" ht="18" x14ac:dyDescent="0.25">
      <c r="B25" s="206" t="s">
        <v>9</v>
      </c>
      <c r="C25" s="207" t="s">
        <v>90</v>
      </c>
      <c r="D25" s="208"/>
      <c r="E25" s="208" t="s">
        <v>133</v>
      </c>
      <c r="F25" s="209" t="s">
        <v>134</v>
      </c>
      <c r="G25" s="210"/>
      <c r="H25" s="209" t="s">
        <v>135</v>
      </c>
      <c r="I25" s="211" t="s">
        <v>136</v>
      </c>
      <c r="J25" s="211"/>
      <c r="K25" s="211" t="s">
        <v>137</v>
      </c>
      <c r="L25" s="212" t="s">
        <v>138</v>
      </c>
      <c r="M25" s="212"/>
      <c r="N25" s="212" t="s">
        <v>139</v>
      </c>
      <c r="O25" s="213" t="s">
        <v>140</v>
      </c>
      <c r="P25" s="213"/>
      <c r="Q25" s="221" t="s">
        <v>68</v>
      </c>
      <c r="R25" s="600" t="s">
        <v>242</v>
      </c>
    </row>
    <row r="26" spans="1:21" s="219" customFormat="1" ht="18" x14ac:dyDescent="0.25">
      <c r="A26" s="214"/>
      <c r="B26" s="215"/>
      <c r="C26" s="207"/>
      <c r="D26" s="217"/>
      <c r="E26" s="217"/>
      <c r="F26" s="217"/>
      <c r="G26" s="218"/>
      <c r="H26" s="217"/>
      <c r="I26" s="217"/>
      <c r="J26" s="217"/>
      <c r="K26" s="217"/>
      <c r="L26" s="217"/>
      <c r="M26" s="217"/>
      <c r="N26" s="217"/>
      <c r="O26" s="217"/>
      <c r="P26" s="217"/>
      <c r="Q26" s="216"/>
      <c r="R26" s="600"/>
    </row>
    <row r="27" spans="1:21" ht="18" x14ac:dyDescent="0.25">
      <c r="B27" s="206" t="s">
        <v>219</v>
      </c>
      <c r="C27" s="207"/>
      <c r="D27" s="208"/>
      <c r="E27" s="208"/>
      <c r="F27" s="209"/>
      <c r="G27" s="210"/>
      <c r="H27" s="209"/>
      <c r="I27" s="211"/>
      <c r="J27" s="211"/>
      <c r="K27" s="211"/>
      <c r="L27" s="544" t="s">
        <v>236</v>
      </c>
      <c r="M27" s="544"/>
      <c r="N27" s="544" t="s">
        <v>238</v>
      </c>
      <c r="O27" s="545" t="s">
        <v>237</v>
      </c>
      <c r="P27" s="545"/>
      <c r="Q27" s="546" t="s">
        <v>68</v>
      </c>
      <c r="R27" s="601"/>
    </row>
    <row r="28" spans="1:21" ht="18" x14ac:dyDescent="0.25">
      <c r="B28" s="206" t="s">
        <v>220</v>
      </c>
      <c r="C28" s="539" t="s">
        <v>90</v>
      </c>
      <c r="D28" s="540"/>
      <c r="E28" s="540" t="s">
        <v>228</v>
      </c>
      <c r="F28" s="541" t="s">
        <v>229</v>
      </c>
      <c r="G28" s="542"/>
      <c r="H28" s="541" t="s">
        <v>230</v>
      </c>
      <c r="I28" s="543" t="s">
        <v>231</v>
      </c>
      <c r="J28" s="543"/>
      <c r="K28" s="543" t="s">
        <v>232</v>
      </c>
      <c r="L28" s="544" t="s">
        <v>233</v>
      </c>
      <c r="M28" s="544"/>
      <c r="N28" s="544" t="s">
        <v>234</v>
      </c>
      <c r="O28" s="545" t="s">
        <v>235</v>
      </c>
      <c r="P28" s="545"/>
      <c r="Q28" s="546" t="s">
        <v>68</v>
      </c>
      <c r="R28" s="602" t="s">
        <v>243</v>
      </c>
    </row>
    <row r="29" spans="1:21" x14ac:dyDescent="0.25">
      <c r="B29" s="206"/>
      <c r="C29" s="206"/>
      <c r="D29" s="211"/>
      <c r="E29" s="211"/>
      <c r="F29" s="211"/>
      <c r="G29" s="220"/>
      <c r="H29" s="211"/>
      <c r="I29" s="211"/>
      <c r="J29" s="211"/>
      <c r="K29" s="211"/>
      <c r="L29" s="211"/>
      <c r="M29" s="211"/>
      <c r="N29" s="211"/>
      <c r="O29" s="211"/>
      <c r="P29" s="211"/>
      <c r="Q29" s="217"/>
      <c r="R29" s="600"/>
    </row>
    <row r="30" spans="1:21" x14ac:dyDescent="0.25">
      <c r="B30" s="912" t="s">
        <v>53</v>
      </c>
      <c r="C30" s="913"/>
      <c r="D30" s="914"/>
      <c r="E30" s="914"/>
      <c r="F30" s="914"/>
      <c r="G30" s="915"/>
      <c r="H30" s="914"/>
      <c r="I30" s="914"/>
      <c r="J30" s="914"/>
      <c r="K30" s="914"/>
      <c r="L30" s="914"/>
      <c r="M30" s="914"/>
      <c r="N30" s="914"/>
      <c r="O30" s="914"/>
      <c r="P30" s="914"/>
      <c r="Q30" s="914"/>
      <c r="R30" s="600"/>
    </row>
    <row r="31" spans="1:21" ht="18" x14ac:dyDescent="0.25">
      <c r="B31" s="538" t="s">
        <v>221</v>
      </c>
      <c r="C31" s="539" t="s">
        <v>90</v>
      </c>
      <c r="D31" s="540"/>
      <c r="E31" s="540" t="s">
        <v>239</v>
      </c>
      <c r="F31" s="541" t="s">
        <v>141</v>
      </c>
      <c r="G31" s="542"/>
      <c r="H31" s="541" t="s">
        <v>142</v>
      </c>
      <c r="I31" s="543" t="s">
        <v>143</v>
      </c>
      <c r="J31" s="543"/>
      <c r="K31" s="543" t="s">
        <v>144</v>
      </c>
      <c r="L31" s="544" t="s">
        <v>145</v>
      </c>
      <c r="M31" s="544"/>
      <c r="N31" s="544" t="s">
        <v>146</v>
      </c>
      <c r="O31" s="545" t="s">
        <v>147</v>
      </c>
      <c r="P31" s="545"/>
      <c r="Q31" s="546" t="s">
        <v>68</v>
      </c>
      <c r="R31" s="600" t="s">
        <v>242</v>
      </c>
      <c r="S31" s="224"/>
      <c r="T31" s="224"/>
      <c r="U31" s="224"/>
    </row>
    <row r="32" spans="1:21" s="219" customFormat="1" ht="18" x14ac:dyDescent="0.25">
      <c r="A32" s="214"/>
      <c r="B32" s="547" t="s">
        <v>222</v>
      </c>
      <c r="C32" s="539"/>
      <c r="D32" s="540"/>
      <c r="E32" s="540" t="s">
        <v>288</v>
      </c>
      <c r="F32" s="541" t="s">
        <v>289</v>
      </c>
      <c r="G32" s="542"/>
      <c r="H32" s="541" t="s">
        <v>290</v>
      </c>
      <c r="I32" s="543" t="s">
        <v>148</v>
      </c>
      <c r="J32" s="543"/>
      <c r="K32" s="543" t="s">
        <v>149</v>
      </c>
      <c r="L32" s="544" t="s">
        <v>237</v>
      </c>
      <c r="M32" s="544"/>
      <c r="N32" s="544" t="s">
        <v>291</v>
      </c>
      <c r="O32" s="545" t="s">
        <v>292</v>
      </c>
      <c r="P32" s="545"/>
      <c r="Q32" s="548"/>
      <c r="R32" s="600" t="s">
        <v>242</v>
      </c>
      <c r="S32" s="225"/>
      <c r="T32" s="225"/>
      <c r="U32" s="225"/>
    </row>
    <row r="33" spans="1:21" ht="18" x14ac:dyDescent="0.25">
      <c r="B33" s="549" t="s">
        <v>223</v>
      </c>
      <c r="C33" s="550" t="s">
        <v>90</v>
      </c>
      <c r="D33" s="551"/>
      <c r="E33" s="910">
        <v>0.1</v>
      </c>
      <c r="F33" s="552" t="s">
        <v>294</v>
      </c>
      <c r="G33" s="553"/>
      <c r="H33" s="552" t="s">
        <v>131</v>
      </c>
      <c r="I33" s="554" t="s">
        <v>295</v>
      </c>
      <c r="J33" s="554"/>
      <c r="K33" s="911">
        <v>-0.09</v>
      </c>
      <c r="L33" s="555" t="s">
        <v>296</v>
      </c>
      <c r="M33" s="555"/>
      <c r="N33" s="555" t="s">
        <v>297</v>
      </c>
      <c r="O33" s="556" t="s">
        <v>298</v>
      </c>
      <c r="P33" s="556"/>
      <c r="Q33" s="557" t="s">
        <v>68</v>
      </c>
      <c r="R33" s="603" t="s">
        <v>242</v>
      </c>
    </row>
    <row r="34" spans="1:21" x14ac:dyDescent="0.25">
      <c r="B34" s="226"/>
      <c r="C34" s="226"/>
      <c r="D34" s="227"/>
      <c r="E34" s="227"/>
      <c r="F34" s="227"/>
      <c r="G34" s="227"/>
      <c r="H34" s="227"/>
      <c r="I34" s="227"/>
      <c r="J34" s="227"/>
      <c r="K34" s="227"/>
      <c r="L34" s="227"/>
      <c r="M34" s="226"/>
      <c r="N34" s="227"/>
      <c r="O34" s="227"/>
      <c r="P34" s="227"/>
      <c r="Q34" s="228"/>
    </row>
    <row r="35" spans="1:21" x14ac:dyDescent="0.25">
      <c r="B35" s="229" t="s">
        <v>150</v>
      </c>
      <c r="C35" s="229"/>
      <c r="D35" s="230"/>
      <c r="E35" s="230"/>
      <c r="F35" s="230"/>
      <c r="G35" s="230"/>
      <c r="H35" s="227"/>
      <c r="I35" s="227"/>
      <c r="J35" s="227"/>
      <c r="K35" s="227"/>
      <c r="L35" s="227"/>
      <c r="M35" s="226"/>
      <c r="N35" s="227"/>
      <c r="O35" s="227"/>
      <c r="P35" s="227"/>
      <c r="Q35" s="228"/>
    </row>
    <row r="36" spans="1:21" x14ac:dyDescent="0.25">
      <c r="B36" s="231" t="s">
        <v>7</v>
      </c>
      <c r="C36" s="231"/>
      <c r="D36" s="231" t="s">
        <v>151</v>
      </c>
      <c r="E36" s="231"/>
      <c r="F36" s="231"/>
      <c r="G36" s="231"/>
      <c r="H36" s="206"/>
      <c r="I36" s="206"/>
      <c r="J36" s="206"/>
      <c r="K36" s="206"/>
      <c r="L36" s="206"/>
      <c r="M36" s="206"/>
      <c r="N36" s="206"/>
      <c r="O36" s="206"/>
      <c r="Q36" s="215"/>
    </row>
    <row r="37" spans="1:21" x14ac:dyDescent="0.25">
      <c r="B37" s="231" t="s">
        <v>3</v>
      </c>
      <c r="C37" s="231"/>
      <c r="D37" s="231" t="s">
        <v>152</v>
      </c>
      <c r="E37" s="231"/>
      <c r="F37" s="231"/>
      <c r="G37" s="231"/>
      <c r="H37" s="206"/>
      <c r="I37" s="206"/>
      <c r="J37" s="206"/>
      <c r="K37" s="206"/>
      <c r="L37" s="206"/>
      <c r="M37" s="206"/>
      <c r="N37" s="206"/>
      <c r="O37" s="206"/>
      <c r="Q37" s="215"/>
    </row>
    <row r="38" spans="1:21" x14ac:dyDescent="0.25">
      <c r="B38" s="231" t="s">
        <v>4</v>
      </c>
      <c r="C38" s="231"/>
      <c r="D38" s="231" t="s">
        <v>153</v>
      </c>
      <c r="E38" s="231"/>
      <c r="F38" s="231"/>
      <c r="G38" s="231"/>
      <c r="H38" s="206"/>
      <c r="I38" s="206"/>
      <c r="J38" s="206"/>
      <c r="K38" s="206"/>
      <c r="L38" s="206"/>
      <c r="M38" s="206"/>
      <c r="N38" s="206"/>
      <c r="O38" s="206"/>
      <c r="Q38" s="215"/>
    </row>
    <row r="39" spans="1:21" x14ac:dyDescent="0.25">
      <c r="B39" s="231" t="s">
        <v>0</v>
      </c>
      <c r="C39" s="231"/>
      <c r="D39" s="231" t="s">
        <v>154</v>
      </c>
      <c r="E39" s="231"/>
      <c r="F39" s="231"/>
      <c r="G39" s="231"/>
      <c r="H39" s="206"/>
      <c r="I39" s="206"/>
      <c r="J39" s="206"/>
      <c r="K39" s="206"/>
      <c r="L39" s="206"/>
      <c r="M39" s="206"/>
      <c r="N39" s="206"/>
      <c r="O39" s="206"/>
      <c r="Q39" s="215"/>
    </row>
    <row r="40" spans="1:21" x14ac:dyDescent="0.25">
      <c r="B40" s="231" t="s">
        <v>5</v>
      </c>
      <c r="C40" s="231"/>
      <c r="D40" s="231" t="s">
        <v>155</v>
      </c>
      <c r="E40" s="231"/>
      <c r="F40" s="231"/>
      <c r="G40" s="233"/>
      <c r="H40" s="206"/>
      <c r="I40" s="206"/>
      <c r="K40" s="206"/>
      <c r="L40" s="206"/>
      <c r="M40" s="206"/>
      <c r="N40" s="206"/>
      <c r="O40" s="206"/>
      <c r="Q40" s="215"/>
    </row>
    <row r="41" spans="1:21" x14ac:dyDescent="0.25">
      <c r="B41" s="231" t="s">
        <v>116</v>
      </c>
      <c r="C41" s="231"/>
      <c r="D41" s="231" t="s">
        <v>156</v>
      </c>
      <c r="E41" s="231"/>
      <c r="F41" s="231"/>
      <c r="G41" s="231"/>
      <c r="H41" s="206"/>
      <c r="I41" s="206"/>
      <c r="J41" s="206"/>
      <c r="K41" s="206"/>
      <c r="L41" s="206"/>
      <c r="M41" s="206"/>
      <c r="N41" s="206"/>
      <c r="O41" s="206"/>
      <c r="Q41" s="215"/>
    </row>
    <row r="42" spans="1:21" x14ac:dyDescent="0.25">
      <c r="B42" s="231" t="s">
        <v>9</v>
      </c>
      <c r="C42" s="231"/>
      <c r="D42" s="231" t="s">
        <v>157</v>
      </c>
      <c r="F42" s="231"/>
      <c r="G42" s="231"/>
      <c r="H42" s="206"/>
      <c r="I42" s="206"/>
      <c r="J42" s="206"/>
      <c r="K42" s="206"/>
      <c r="L42" s="206"/>
      <c r="M42" s="206"/>
      <c r="N42" s="206"/>
      <c r="O42" s="206"/>
      <c r="Q42" s="215"/>
    </row>
    <row r="43" spans="1:21" s="232" customFormat="1" x14ac:dyDescent="0.25">
      <c r="A43" s="234"/>
      <c r="B43" s="558" t="s">
        <v>224</v>
      </c>
      <c r="C43" s="559"/>
      <c r="D43" s="560" t="s">
        <v>225</v>
      </c>
      <c r="E43" s="559"/>
      <c r="Q43" s="235"/>
      <c r="R43" s="156"/>
      <c r="S43" s="195"/>
      <c r="T43" s="195"/>
      <c r="U43" s="195"/>
    </row>
    <row r="44" spans="1:21" x14ac:dyDescent="0.25">
      <c r="B44" s="558" t="s">
        <v>222</v>
      </c>
      <c r="C44" s="558"/>
      <c r="D44" s="558" t="s">
        <v>226</v>
      </c>
      <c r="E44" s="558"/>
    </row>
    <row r="45" spans="1:21" x14ac:dyDescent="0.25">
      <c r="B45" s="558" t="s">
        <v>223</v>
      </c>
      <c r="C45" s="558"/>
      <c r="D45" s="558" t="s">
        <v>227</v>
      </c>
      <c r="E45" s="558"/>
    </row>
  </sheetData>
  <mergeCells count="8">
    <mergeCell ref="B1:P1"/>
    <mergeCell ref="B2:P2"/>
    <mergeCell ref="B3:P3"/>
    <mergeCell ref="D5:E5"/>
    <mergeCell ref="F5:H5"/>
    <mergeCell ref="I5:K5"/>
    <mergeCell ref="L5:N5"/>
    <mergeCell ref="O5:P5"/>
  </mergeCells>
  <printOptions horizontalCentered="1"/>
  <pageMargins left="0.5" right="0.5" top="0.5" bottom="0.5" header="0.25" footer="0.25"/>
  <pageSetup scale="78" orientation="portrait" r:id="rId1"/>
  <headerFooter alignWithMargins="0">
    <oddHeader>&amp;A</oddHeader>
    <oddFooter>Page &amp;P of &amp;N</oddFooter>
  </headerFooter>
  <ignoredErrors>
    <ignoredError sqref="E29:O29 E7:O25 E28:O28 L27:N27 O27 I31:O31 E31:H31 E32:O32 F33:J33 L33:O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A37"/>
  <sheetViews>
    <sheetView workbookViewId="0">
      <selection activeCell="U22" sqref="U22"/>
    </sheetView>
  </sheetViews>
  <sheetFormatPr defaultRowHeight="15" x14ac:dyDescent="0.25"/>
  <cols>
    <col min="1" max="1" width="12.7109375" style="307" customWidth="1"/>
    <col min="2" max="40" width="6.7109375" style="249" customWidth="1"/>
    <col min="41" max="43" width="5.7109375" style="249" customWidth="1"/>
    <col min="44" max="16384" width="9.140625" style="249"/>
  </cols>
  <sheetData>
    <row r="1" spans="1:53" ht="21.75" thickBot="1" x14ac:dyDescent="0.4">
      <c r="A1" s="247" t="s">
        <v>160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</row>
    <row r="2" spans="1:53" ht="15.75" x14ac:dyDescent="0.25">
      <c r="A2" s="952" t="s">
        <v>161</v>
      </c>
      <c r="B2" s="950" t="s">
        <v>162</v>
      </c>
      <c r="C2" s="950"/>
      <c r="D2" s="950"/>
      <c r="E2" s="950"/>
      <c r="F2" s="950"/>
      <c r="G2" s="955"/>
      <c r="H2" s="950" t="s">
        <v>163</v>
      </c>
      <c r="I2" s="950"/>
      <c r="J2" s="950"/>
      <c r="K2" s="950"/>
      <c r="L2" s="950"/>
      <c r="M2" s="950"/>
      <c r="N2" s="950"/>
      <c r="O2" s="950"/>
      <c r="P2" s="955"/>
      <c r="Q2" s="950" t="s">
        <v>164</v>
      </c>
      <c r="R2" s="950"/>
      <c r="S2" s="950"/>
      <c r="T2" s="950"/>
      <c r="U2" s="950"/>
      <c r="V2" s="950"/>
      <c r="W2" s="950"/>
      <c r="X2" s="950"/>
      <c r="Y2" s="955"/>
      <c r="Z2" s="950" t="s">
        <v>165</v>
      </c>
      <c r="AA2" s="950"/>
      <c r="AB2" s="950"/>
      <c r="AC2" s="950"/>
      <c r="AD2" s="950"/>
      <c r="AE2" s="950"/>
      <c r="AF2" s="950"/>
      <c r="AG2" s="950"/>
      <c r="AH2" s="955"/>
      <c r="AI2" s="950" t="s">
        <v>166</v>
      </c>
      <c r="AJ2" s="950"/>
      <c r="AK2" s="950"/>
      <c r="AL2" s="950"/>
      <c r="AM2" s="950"/>
      <c r="AN2" s="950"/>
      <c r="AO2" s="950"/>
      <c r="AP2" s="950"/>
      <c r="AQ2" s="950"/>
      <c r="AR2" s="951" t="s">
        <v>167</v>
      </c>
      <c r="AS2" s="950"/>
      <c r="AT2" s="950"/>
      <c r="AU2" s="950"/>
      <c r="AV2" s="950"/>
      <c r="AW2" s="950"/>
      <c r="AX2" s="950"/>
      <c r="AY2" s="950"/>
      <c r="AZ2" s="955"/>
    </row>
    <row r="3" spans="1:53" ht="15.75" x14ac:dyDescent="0.25">
      <c r="A3" s="953"/>
      <c r="B3" s="946" t="s">
        <v>168</v>
      </c>
      <c r="C3" s="946"/>
      <c r="D3" s="947"/>
      <c r="E3" s="946" t="s">
        <v>169</v>
      </c>
      <c r="F3" s="946"/>
      <c r="G3" s="949"/>
      <c r="H3" s="946" t="s">
        <v>170</v>
      </c>
      <c r="I3" s="946"/>
      <c r="J3" s="947"/>
      <c r="K3" s="945" t="s">
        <v>171</v>
      </c>
      <c r="L3" s="946"/>
      <c r="M3" s="947"/>
      <c r="N3" s="946" t="s">
        <v>172</v>
      </c>
      <c r="O3" s="946"/>
      <c r="P3" s="949"/>
      <c r="Q3" s="946" t="s">
        <v>173</v>
      </c>
      <c r="R3" s="946"/>
      <c r="S3" s="947"/>
      <c r="T3" s="945" t="s">
        <v>174</v>
      </c>
      <c r="U3" s="946"/>
      <c r="V3" s="947"/>
      <c r="W3" s="946" t="s">
        <v>175</v>
      </c>
      <c r="X3" s="946"/>
      <c r="Y3" s="949"/>
      <c r="Z3" s="946" t="s">
        <v>176</v>
      </c>
      <c r="AA3" s="946"/>
      <c r="AB3" s="947"/>
      <c r="AC3" s="945" t="s">
        <v>177</v>
      </c>
      <c r="AD3" s="946"/>
      <c r="AE3" s="947"/>
      <c r="AF3" s="946" t="s">
        <v>178</v>
      </c>
      <c r="AG3" s="946"/>
      <c r="AH3" s="949"/>
      <c r="AI3" s="946" t="s">
        <v>179</v>
      </c>
      <c r="AJ3" s="946"/>
      <c r="AK3" s="947"/>
      <c r="AL3" s="945" t="s">
        <v>180</v>
      </c>
      <c r="AM3" s="946"/>
      <c r="AN3" s="947"/>
      <c r="AO3" s="946" t="s">
        <v>181</v>
      </c>
      <c r="AP3" s="946"/>
      <c r="AQ3" s="946"/>
      <c r="AR3" s="948" t="s">
        <v>176</v>
      </c>
      <c r="AS3" s="946"/>
      <c r="AT3" s="947"/>
      <c r="AU3" s="945" t="s">
        <v>177</v>
      </c>
      <c r="AV3" s="946"/>
      <c r="AW3" s="947"/>
      <c r="AX3" s="946" t="s">
        <v>178</v>
      </c>
      <c r="AY3" s="946"/>
      <c r="AZ3" s="949"/>
    </row>
    <row r="4" spans="1:53" ht="15.75" thickBot="1" x14ac:dyDescent="0.3">
      <c r="A4" s="954"/>
      <c r="B4" s="250">
        <v>2009</v>
      </c>
      <c r="C4" s="250">
        <v>2010</v>
      </c>
      <c r="D4" s="251">
        <v>2011</v>
      </c>
      <c r="E4" s="250">
        <v>2009</v>
      </c>
      <c r="F4" s="250">
        <v>2010</v>
      </c>
      <c r="G4" s="250">
        <v>2011</v>
      </c>
      <c r="H4" s="252">
        <v>2009</v>
      </c>
      <c r="I4" s="250">
        <v>2010</v>
      </c>
      <c r="J4" s="251">
        <v>2011</v>
      </c>
      <c r="K4" s="250">
        <v>2009</v>
      </c>
      <c r="L4" s="250">
        <v>2010</v>
      </c>
      <c r="M4" s="251">
        <v>2011</v>
      </c>
      <c r="N4" s="250">
        <v>2009</v>
      </c>
      <c r="O4" s="250">
        <v>2010</v>
      </c>
      <c r="P4" s="250">
        <v>2011</v>
      </c>
      <c r="Q4" s="252">
        <v>2009</v>
      </c>
      <c r="R4" s="250">
        <v>2010</v>
      </c>
      <c r="S4" s="251">
        <v>2011</v>
      </c>
      <c r="T4" s="250">
        <v>2009</v>
      </c>
      <c r="U4" s="250">
        <v>2010</v>
      </c>
      <c r="V4" s="251">
        <v>2011</v>
      </c>
      <c r="W4" s="250">
        <v>2009</v>
      </c>
      <c r="X4" s="250">
        <v>2010</v>
      </c>
      <c r="Y4" s="250">
        <v>2011</v>
      </c>
      <c r="Z4" s="252">
        <v>2009</v>
      </c>
      <c r="AA4" s="250">
        <v>2010</v>
      </c>
      <c r="AB4" s="251">
        <v>2011</v>
      </c>
      <c r="AC4" s="250">
        <v>2009</v>
      </c>
      <c r="AD4" s="250">
        <v>2010</v>
      </c>
      <c r="AE4" s="251">
        <v>2011</v>
      </c>
      <c r="AF4" s="250">
        <v>2009</v>
      </c>
      <c r="AG4" s="250">
        <v>2010</v>
      </c>
      <c r="AH4" s="250">
        <v>2011</v>
      </c>
      <c r="AI4" s="252">
        <v>2009</v>
      </c>
      <c r="AJ4" s="250">
        <v>2010</v>
      </c>
      <c r="AK4" s="251">
        <v>2011</v>
      </c>
      <c r="AL4" s="250">
        <v>2009</v>
      </c>
      <c r="AM4" s="250">
        <v>2010</v>
      </c>
      <c r="AN4" s="251">
        <v>2011</v>
      </c>
      <c r="AO4" s="250">
        <v>2009</v>
      </c>
      <c r="AP4" s="250">
        <v>2010</v>
      </c>
      <c r="AQ4" s="250">
        <v>2011</v>
      </c>
      <c r="AR4" s="252">
        <v>2009</v>
      </c>
      <c r="AS4" s="250">
        <v>2010</v>
      </c>
      <c r="AT4" s="251">
        <v>2011</v>
      </c>
      <c r="AU4" s="250">
        <v>2009</v>
      </c>
      <c r="AV4" s="250">
        <v>2010</v>
      </c>
      <c r="AW4" s="251">
        <v>2011</v>
      </c>
      <c r="AX4" s="250">
        <v>2009</v>
      </c>
      <c r="AY4" s="250">
        <v>2010</v>
      </c>
      <c r="AZ4" s="250">
        <v>2011</v>
      </c>
    </row>
    <row r="5" spans="1:53" x14ac:dyDescent="0.25">
      <c r="A5" s="253" t="s">
        <v>61</v>
      </c>
      <c r="B5" s="254">
        <v>13.1</v>
      </c>
      <c r="C5" s="255">
        <v>14.2</v>
      </c>
      <c r="D5" s="255">
        <v>13</v>
      </c>
      <c r="E5" s="256">
        <v>460</v>
      </c>
      <c r="F5" s="257">
        <v>460</v>
      </c>
      <c r="G5" s="257">
        <v>450</v>
      </c>
      <c r="H5" s="258">
        <v>76.900000000000006</v>
      </c>
      <c r="I5" s="255">
        <v>75.900000000000006</v>
      </c>
      <c r="J5" s="255">
        <v>76.7</v>
      </c>
      <c r="K5" s="259">
        <v>0.4</v>
      </c>
      <c r="L5" s="260">
        <v>0.37</v>
      </c>
      <c r="M5" s="260">
        <v>0.41</v>
      </c>
      <c r="N5" s="261">
        <v>8.5</v>
      </c>
      <c r="O5" s="255">
        <v>7.1</v>
      </c>
      <c r="P5" s="255">
        <v>8.1</v>
      </c>
      <c r="Q5" s="262">
        <v>67.900000000000006</v>
      </c>
      <c r="R5" s="255">
        <v>64.3</v>
      </c>
      <c r="S5" s="255">
        <v>66.5</v>
      </c>
      <c r="T5" s="259">
        <v>35.5</v>
      </c>
      <c r="U5" s="260">
        <v>9.25</v>
      </c>
      <c r="V5" s="260">
        <v>11.5</v>
      </c>
      <c r="W5" s="261">
        <v>44</v>
      </c>
      <c r="X5" s="255">
        <v>19.5</v>
      </c>
      <c r="Y5" s="255">
        <v>21.5</v>
      </c>
      <c r="Z5" s="262">
        <v>4.5</v>
      </c>
      <c r="AA5" s="255">
        <v>3.6</v>
      </c>
      <c r="AB5" s="255">
        <v>3.7</v>
      </c>
      <c r="AC5" s="261">
        <v>8.3000000000000007</v>
      </c>
      <c r="AD5" s="255">
        <v>8.5</v>
      </c>
      <c r="AE5" s="255">
        <v>7.2</v>
      </c>
      <c r="AF5" s="263">
        <v>965</v>
      </c>
      <c r="AG5" s="257">
        <v>1075</v>
      </c>
      <c r="AH5" s="257">
        <v>930</v>
      </c>
      <c r="AI5" s="264"/>
      <c r="AJ5" s="265"/>
      <c r="AK5" s="265"/>
      <c r="AL5" s="266"/>
      <c r="AM5" s="265"/>
      <c r="AN5" s="265"/>
      <c r="AO5" s="267"/>
      <c r="AP5" s="268"/>
      <c r="AQ5" s="268"/>
      <c r="AR5" s="269">
        <v>7.7</v>
      </c>
      <c r="AS5" s="255">
        <v>8.5</v>
      </c>
      <c r="AT5" s="255">
        <v>6.2</v>
      </c>
      <c r="AU5" s="261">
        <v>17.8</v>
      </c>
      <c r="AV5" s="255">
        <v>12.5</v>
      </c>
      <c r="AW5" s="255">
        <v>8.9</v>
      </c>
      <c r="AX5" s="263">
        <v>1050</v>
      </c>
      <c r="AY5" s="257">
        <v>1075</v>
      </c>
      <c r="AZ5" s="257">
        <v>1015</v>
      </c>
    </row>
    <row r="6" spans="1:53" ht="15.75" thickBot="1" x14ac:dyDescent="0.3">
      <c r="A6" s="270" t="s">
        <v>182</v>
      </c>
      <c r="B6" s="271">
        <f t="shared" ref="B6:AZ6" si="0">AVERAGE(B7:B10)</f>
        <v>13.15</v>
      </c>
      <c r="C6" s="271">
        <f t="shared" si="0"/>
        <v>13.475</v>
      </c>
      <c r="D6" s="271">
        <f t="shared" si="0"/>
        <v>12.9</v>
      </c>
      <c r="E6" s="272">
        <f t="shared" si="0"/>
        <v>423.75</v>
      </c>
      <c r="F6" s="273">
        <f t="shared" si="0"/>
        <v>376.25</v>
      </c>
      <c r="G6" s="273">
        <f t="shared" si="0"/>
        <v>417.5</v>
      </c>
      <c r="H6" s="274">
        <f t="shared" si="0"/>
        <v>75.900000000000006</v>
      </c>
      <c r="I6" s="271">
        <f t="shared" si="0"/>
        <v>75.25</v>
      </c>
      <c r="J6" s="271">
        <f t="shared" si="0"/>
        <v>76.425000000000011</v>
      </c>
      <c r="K6" s="275">
        <f t="shared" si="0"/>
        <v>0.41000000000000003</v>
      </c>
      <c r="L6" s="276">
        <f t="shared" si="0"/>
        <v>0.38250000000000006</v>
      </c>
      <c r="M6" s="276">
        <f t="shared" si="0"/>
        <v>0.42749999999999999</v>
      </c>
      <c r="N6" s="277">
        <f t="shared" si="0"/>
        <v>8</v>
      </c>
      <c r="O6" s="271">
        <f t="shared" si="0"/>
        <v>6.7000000000000011</v>
      </c>
      <c r="P6" s="271">
        <f t="shared" si="0"/>
        <v>7.5</v>
      </c>
      <c r="Q6" s="274">
        <f t="shared" si="0"/>
        <v>66.650000000000006</v>
      </c>
      <c r="R6" s="271">
        <f t="shared" si="0"/>
        <v>63.25</v>
      </c>
      <c r="S6" s="271">
        <f t="shared" si="0"/>
        <v>65.399999999999991</v>
      </c>
      <c r="T6" s="277">
        <f t="shared" si="0"/>
        <v>14.875</v>
      </c>
      <c r="U6" s="271">
        <f t="shared" si="0"/>
        <v>13.4375</v>
      </c>
      <c r="V6" s="271">
        <f t="shared" si="0"/>
        <v>7.3125</v>
      </c>
      <c r="W6" s="277">
        <f t="shared" si="0"/>
        <v>25.125</v>
      </c>
      <c r="X6" s="271">
        <f t="shared" si="0"/>
        <v>25.125</v>
      </c>
      <c r="Y6" s="271">
        <f t="shared" si="0"/>
        <v>13.75</v>
      </c>
      <c r="Z6" s="274">
        <f t="shared" si="0"/>
        <v>3</v>
      </c>
      <c r="AA6" s="271">
        <f t="shared" si="0"/>
        <v>2.5750000000000002</v>
      </c>
      <c r="AB6" s="271">
        <f t="shared" si="0"/>
        <v>2.9</v>
      </c>
      <c r="AC6" s="277">
        <f t="shared" si="0"/>
        <v>6.125</v>
      </c>
      <c r="AD6" s="271">
        <f t="shared" si="0"/>
        <v>6.3000000000000007</v>
      </c>
      <c r="AE6" s="271">
        <f t="shared" si="0"/>
        <v>5.6249999999999991</v>
      </c>
      <c r="AF6" s="272">
        <f t="shared" si="0"/>
        <v>915</v>
      </c>
      <c r="AG6" s="273">
        <f t="shared" si="0"/>
        <v>961.25</v>
      </c>
      <c r="AH6" s="273">
        <f t="shared" si="0"/>
        <v>893.75</v>
      </c>
      <c r="AI6" s="278" t="e">
        <f t="shared" si="0"/>
        <v>#DIV/0!</v>
      </c>
      <c r="AJ6" s="273" t="e">
        <f t="shared" si="0"/>
        <v>#DIV/0!</v>
      </c>
      <c r="AK6" s="273" t="e">
        <f t="shared" si="0"/>
        <v>#DIV/0!</v>
      </c>
      <c r="AL6" s="272" t="e">
        <f t="shared" si="0"/>
        <v>#DIV/0!</v>
      </c>
      <c r="AM6" s="273" t="e">
        <f t="shared" si="0"/>
        <v>#DIV/0!</v>
      </c>
      <c r="AN6" s="273" t="e">
        <f t="shared" si="0"/>
        <v>#DIV/0!</v>
      </c>
      <c r="AO6" s="277" t="e">
        <f t="shared" si="0"/>
        <v>#DIV/0!</v>
      </c>
      <c r="AP6" s="273" t="e">
        <f t="shared" si="0"/>
        <v>#DIV/0!</v>
      </c>
      <c r="AQ6" s="273" t="e">
        <f t="shared" si="0"/>
        <v>#DIV/0!</v>
      </c>
      <c r="AR6" s="274">
        <f t="shared" si="0"/>
        <v>4.9000000000000004</v>
      </c>
      <c r="AS6" s="271">
        <f t="shared" si="0"/>
        <v>5.75</v>
      </c>
      <c r="AT6" s="271">
        <f t="shared" si="0"/>
        <v>3.9750000000000001</v>
      </c>
      <c r="AU6" s="277">
        <f t="shared" si="0"/>
        <v>12.6</v>
      </c>
      <c r="AV6" s="271">
        <f t="shared" si="0"/>
        <v>9.6750000000000007</v>
      </c>
      <c r="AW6" s="271">
        <f t="shared" si="0"/>
        <v>6.2249999999999996</v>
      </c>
      <c r="AX6" s="272">
        <f t="shared" si="0"/>
        <v>1102.5</v>
      </c>
      <c r="AY6" s="273">
        <f t="shared" si="0"/>
        <v>1095</v>
      </c>
      <c r="AZ6" s="273">
        <f t="shared" si="0"/>
        <v>1042.5</v>
      </c>
    </row>
    <row r="7" spans="1:53" s="248" customFormat="1" x14ac:dyDescent="0.25">
      <c r="A7" s="279" t="s">
        <v>183</v>
      </c>
      <c r="B7" s="262">
        <v>13.7</v>
      </c>
      <c r="C7" s="255">
        <v>13.8</v>
      </c>
      <c r="D7" s="255">
        <v>13.3</v>
      </c>
      <c r="E7" s="280">
        <v>430</v>
      </c>
      <c r="F7" s="257">
        <v>375</v>
      </c>
      <c r="G7" s="257">
        <v>410</v>
      </c>
      <c r="H7" s="281">
        <v>75.099999999999994</v>
      </c>
      <c r="I7" s="255">
        <v>74</v>
      </c>
      <c r="J7" s="255">
        <v>76.599999999999994</v>
      </c>
      <c r="K7" s="282">
        <v>0.42</v>
      </c>
      <c r="L7" s="260">
        <v>0.4</v>
      </c>
      <c r="M7" s="260">
        <v>0.42</v>
      </c>
      <c r="N7" s="283">
        <v>8</v>
      </c>
      <c r="O7" s="255">
        <v>6.6</v>
      </c>
      <c r="P7" s="255">
        <v>7.3</v>
      </c>
      <c r="Q7" s="269">
        <v>67.5</v>
      </c>
      <c r="R7" s="255">
        <v>64.099999999999994</v>
      </c>
      <c r="S7" s="255">
        <v>65.5</v>
      </c>
      <c r="T7" s="282">
        <v>8.5</v>
      </c>
      <c r="U7" s="260">
        <v>10.75</v>
      </c>
      <c r="V7" s="260">
        <v>6</v>
      </c>
      <c r="W7" s="283">
        <v>27.5</v>
      </c>
      <c r="X7" s="255">
        <v>30</v>
      </c>
      <c r="Y7" s="255">
        <v>15</v>
      </c>
      <c r="Z7" s="269">
        <v>3.3</v>
      </c>
      <c r="AA7" s="255">
        <v>3.1</v>
      </c>
      <c r="AB7" s="255">
        <v>2.2999999999999998</v>
      </c>
      <c r="AC7" s="283">
        <v>7</v>
      </c>
      <c r="AD7" s="255">
        <v>7.5</v>
      </c>
      <c r="AE7" s="255">
        <v>4.9000000000000004</v>
      </c>
      <c r="AF7" s="284">
        <v>945</v>
      </c>
      <c r="AG7" s="257">
        <v>1005</v>
      </c>
      <c r="AH7" s="257">
        <v>875</v>
      </c>
      <c r="AI7" s="264"/>
      <c r="AJ7" s="265"/>
      <c r="AK7" s="265"/>
      <c r="AL7" s="285"/>
      <c r="AM7" s="265"/>
      <c r="AN7" s="265"/>
      <c r="AO7" s="286"/>
      <c r="AP7" s="268"/>
      <c r="AQ7" s="268"/>
      <c r="AR7" s="269">
        <v>4</v>
      </c>
      <c r="AS7" s="255">
        <v>4.9000000000000004</v>
      </c>
      <c r="AT7" s="255">
        <v>3.4</v>
      </c>
      <c r="AU7" s="283">
        <v>11.3</v>
      </c>
      <c r="AV7" s="255">
        <v>8.3000000000000007</v>
      </c>
      <c r="AW7" s="255">
        <v>5.7</v>
      </c>
      <c r="AX7" s="284">
        <v>1165</v>
      </c>
      <c r="AY7" s="257">
        <v>1145</v>
      </c>
      <c r="AZ7" s="257">
        <v>1060</v>
      </c>
    </row>
    <row r="8" spans="1:53" s="248" customFormat="1" x14ac:dyDescent="0.25">
      <c r="A8" s="279" t="s">
        <v>66</v>
      </c>
      <c r="B8" s="269">
        <v>13.5</v>
      </c>
      <c r="C8" s="255">
        <v>13.8</v>
      </c>
      <c r="D8" s="255">
        <v>13.5</v>
      </c>
      <c r="E8" s="280">
        <v>390</v>
      </c>
      <c r="F8" s="257">
        <v>405</v>
      </c>
      <c r="G8" s="257">
        <v>415</v>
      </c>
      <c r="H8" s="281">
        <v>76.2</v>
      </c>
      <c r="I8" s="255">
        <v>75.599999999999994</v>
      </c>
      <c r="J8" s="255">
        <v>75.7</v>
      </c>
      <c r="K8" s="282">
        <v>0.4</v>
      </c>
      <c r="L8" s="260">
        <v>0.37</v>
      </c>
      <c r="M8" s="260">
        <v>0.46</v>
      </c>
      <c r="N8" s="283">
        <v>8</v>
      </c>
      <c r="O8" s="255">
        <v>6.2</v>
      </c>
      <c r="P8" s="255">
        <v>7.5</v>
      </c>
      <c r="Q8" s="269">
        <v>67.599999999999994</v>
      </c>
      <c r="R8" s="255">
        <v>63.9</v>
      </c>
      <c r="S8" s="255">
        <v>66.7</v>
      </c>
      <c r="T8" s="282">
        <v>8.75</v>
      </c>
      <c r="U8" s="260">
        <v>9.25</v>
      </c>
      <c r="V8" s="260">
        <v>7.25</v>
      </c>
      <c r="W8" s="283">
        <v>24</v>
      </c>
      <c r="X8" s="255">
        <v>15</v>
      </c>
      <c r="Y8" s="255">
        <v>12.5</v>
      </c>
      <c r="Z8" s="269">
        <v>2.5</v>
      </c>
      <c r="AA8" s="255">
        <v>2.2000000000000002</v>
      </c>
      <c r="AB8" s="255">
        <v>3</v>
      </c>
      <c r="AC8" s="283">
        <v>5.6</v>
      </c>
      <c r="AD8" s="255">
        <v>5.6</v>
      </c>
      <c r="AE8" s="255">
        <v>5.8</v>
      </c>
      <c r="AF8" s="284">
        <v>875</v>
      </c>
      <c r="AG8" s="257">
        <v>980</v>
      </c>
      <c r="AH8" s="257">
        <v>955</v>
      </c>
      <c r="AI8" s="264"/>
      <c r="AJ8" s="265"/>
      <c r="AK8" s="265"/>
      <c r="AL8" s="285"/>
      <c r="AM8" s="265"/>
      <c r="AN8" s="265"/>
      <c r="AO8" s="286"/>
      <c r="AP8" s="268"/>
      <c r="AQ8" s="268"/>
      <c r="AR8" s="269">
        <v>4</v>
      </c>
      <c r="AS8" s="255">
        <v>4.4000000000000004</v>
      </c>
      <c r="AT8" s="255">
        <v>3.5</v>
      </c>
      <c r="AU8" s="283">
        <v>9.9</v>
      </c>
      <c r="AV8" s="255">
        <v>7.7</v>
      </c>
      <c r="AW8" s="255">
        <v>5.5</v>
      </c>
      <c r="AX8" s="284">
        <v>1100</v>
      </c>
      <c r="AY8" s="257">
        <v>1085</v>
      </c>
      <c r="AZ8" s="257">
        <v>1075</v>
      </c>
    </row>
    <row r="9" spans="1:53" x14ac:dyDescent="0.25">
      <c r="A9" s="279" t="s">
        <v>63</v>
      </c>
      <c r="B9" s="269">
        <v>12.9</v>
      </c>
      <c r="C9" s="255">
        <v>13.4</v>
      </c>
      <c r="D9" s="255">
        <v>12.3</v>
      </c>
      <c r="E9" s="280">
        <v>450</v>
      </c>
      <c r="F9" s="257">
        <v>450</v>
      </c>
      <c r="G9" s="257">
        <v>420</v>
      </c>
      <c r="H9" s="281">
        <v>76.400000000000006</v>
      </c>
      <c r="I9" s="255">
        <v>76</v>
      </c>
      <c r="J9" s="255">
        <v>77</v>
      </c>
      <c r="K9" s="282">
        <v>0.4</v>
      </c>
      <c r="L9" s="260">
        <v>0.37</v>
      </c>
      <c r="M9" s="260">
        <v>0.42</v>
      </c>
      <c r="N9" s="283">
        <v>8.1999999999999993</v>
      </c>
      <c r="O9" s="255">
        <v>6.9</v>
      </c>
      <c r="P9" s="255">
        <v>8.1999999999999993</v>
      </c>
      <c r="Q9" s="269">
        <v>67.099999999999994</v>
      </c>
      <c r="R9" s="255">
        <v>63.6</v>
      </c>
      <c r="S9" s="255">
        <v>66.599999999999994</v>
      </c>
      <c r="T9" s="282">
        <v>7.75</v>
      </c>
      <c r="U9" s="260">
        <v>6.75</v>
      </c>
      <c r="V9" s="260">
        <v>7</v>
      </c>
      <c r="W9" s="283">
        <v>12.5</v>
      </c>
      <c r="X9" s="255">
        <v>15</v>
      </c>
      <c r="Y9" s="255">
        <v>13</v>
      </c>
      <c r="Z9" s="269">
        <v>2.9</v>
      </c>
      <c r="AA9" s="255">
        <v>2.2999999999999998</v>
      </c>
      <c r="AB9" s="255">
        <v>3.3</v>
      </c>
      <c r="AC9" s="283">
        <v>5.3</v>
      </c>
      <c r="AD9" s="255">
        <v>5.7</v>
      </c>
      <c r="AE9" s="255">
        <v>6.1</v>
      </c>
      <c r="AF9" s="284">
        <v>905</v>
      </c>
      <c r="AG9" s="257">
        <v>895</v>
      </c>
      <c r="AH9" s="257">
        <v>850</v>
      </c>
      <c r="AI9" s="264"/>
      <c r="AJ9" s="265"/>
      <c r="AK9" s="265"/>
      <c r="AL9" s="285"/>
      <c r="AM9" s="265"/>
      <c r="AN9" s="265"/>
      <c r="AO9" s="286"/>
      <c r="AP9" s="268"/>
      <c r="AQ9" s="268"/>
      <c r="AR9" s="269">
        <v>5.7</v>
      </c>
      <c r="AS9" s="255">
        <v>6.4</v>
      </c>
      <c r="AT9" s="255">
        <v>4.5999999999999996</v>
      </c>
      <c r="AU9" s="283">
        <v>13.8</v>
      </c>
      <c r="AV9" s="255">
        <v>11.1</v>
      </c>
      <c r="AW9" s="255">
        <v>6.8</v>
      </c>
      <c r="AX9" s="284">
        <v>1065</v>
      </c>
      <c r="AY9" s="257">
        <v>1060</v>
      </c>
      <c r="AZ9" s="257">
        <v>985</v>
      </c>
    </row>
    <row r="10" spans="1:53" x14ac:dyDescent="0.25">
      <c r="A10" s="287" t="s">
        <v>184</v>
      </c>
      <c r="B10" s="288">
        <v>12.5</v>
      </c>
      <c r="C10" s="289">
        <v>12.9</v>
      </c>
      <c r="D10" s="289">
        <v>12.5</v>
      </c>
      <c r="E10" s="290">
        <v>425</v>
      </c>
      <c r="F10" s="291">
        <v>275</v>
      </c>
      <c r="G10" s="291">
        <v>425</v>
      </c>
      <c r="H10" s="292">
        <v>75.900000000000006</v>
      </c>
      <c r="I10" s="289">
        <v>75.400000000000006</v>
      </c>
      <c r="J10" s="289">
        <v>76.400000000000006</v>
      </c>
      <c r="K10" s="293">
        <v>0.42</v>
      </c>
      <c r="L10" s="294">
        <v>0.39</v>
      </c>
      <c r="M10" s="294">
        <v>0.41</v>
      </c>
      <c r="N10" s="295">
        <v>7.8</v>
      </c>
      <c r="O10" s="289">
        <v>7.1</v>
      </c>
      <c r="P10" s="289">
        <v>7</v>
      </c>
      <c r="Q10" s="288">
        <v>64.400000000000006</v>
      </c>
      <c r="R10" s="289">
        <v>61.4</v>
      </c>
      <c r="S10" s="289">
        <v>62.8</v>
      </c>
      <c r="T10" s="293">
        <v>34.5</v>
      </c>
      <c r="U10" s="294">
        <v>27</v>
      </c>
      <c r="V10" s="294">
        <v>9</v>
      </c>
      <c r="W10" s="295">
        <v>36.5</v>
      </c>
      <c r="X10" s="289">
        <v>40.5</v>
      </c>
      <c r="Y10" s="289">
        <v>14.5</v>
      </c>
      <c r="Z10" s="288">
        <v>3.3</v>
      </c>
      <c r="AA10" s="289">
        <v>2.7</v>
      </c>
      <c r="AB10" s="289">
        <v>3</v>
      </c>
      <c r="AC10" s="295">
        <v>6.6</v>
      </c>
      <c r="AD10" s="289">
        <v>6.4</v>
      </c>
      <c r="AE10" s="289">
        <v>5.7</v>
      </c>
      <c r="AF10" s="296">
        <v>935</v>
      </c>
      <c r="AG10" s="291">
        <v>965</v>
      </c>
      <c r="AH10" s="291">
        <v>895</v>
      </c>
      <c r="AI10" s="297"/>
      <c r="AJ10" s="298"/>
      <c r="AK10" s="298"/>
      <c r="AL10" s="299"/>
      <c r="AM10" s="298"/>
      <c r="AN10" s="298"/>
      <c r="AO10" s="300"/>
      <c r="AP10" s="301"/>
      <c r="AQ10" s="301"/>
      <c r="AR10" s="288">
        <v>5.9</v>
      </c>
      <c r="AS10" s="289">
        <v>7.3</v>
      </c>
      <c r="AT10" s="289">
        <v>4.4000000000000004</v>
      </c>
      <c r="AU10" s="295">
        <v>15.4</v>
      </c>
      <c r="AV10" s="289">
        <v>11.6</v>
      </c>
      <c r="AW10" s="289">
        <v>6.9</v>
      </c>
      <c r="AX10" s="296">
        <v>1080</v>
      </c>
      <c r="AY10" s="291">
        <v>1090</v>
      </c>
      <c r="AZ10" s="291">
        <v>1050</v>
      </c>
    </row>
    <row r="11" spans="1:53" s="304" customFormat="1" x14ac:dyDescent="0.25">
      <c r="A11" s="302"/>
      <c r="B11" s="303"/>
      <c r="C11" s="303"/>
      <c r="I11" s="305"/>
      <c r="J11" s="305"/>
      <c r="M11" s="306"/>
      <c r="O11" s="306"/>
      <c r="R11" s="305"/>
      <c r="T11" s="306"/>
      <c r="U11" s="305"/>
      <c r="W11" s="305"/>
      <c r="Z11" s="305"/>
    </row>
    <row r="12" spans="1:53" ht="20.100000000000001" customHeight="1" thickBot="1" x14ac:dyDescent="0.4">
      <c r="A12" s="957" t="s">
        <v>185</v>
      </c>
      <c r="B12" s="957"/>
      <c r="C12" s="957"/>
      <c r="D12" s="957"/>
      <c r="E12" s="957"/>
      <c r="F12" s="957"/>
      <c r="G12" s="957"/>
      <c r="H12" s="957"/>
      <c r="I12" s="957"/>
      <c r="J12" s="957"/>
      <c r="K12" s="957"/>
      <c r="L12" s="957"/>
      <c r="M12" s="957"/>
      <c r="N12" s="957"/>
      <c r="O12" s="957"/>
      <c r="P12" s="957"/>
      <c r="Q12" s="957"/>
      <c r="R12" s="957"/>
      <c r="S12" s="957"/>
      <c r="T12" s="957"/>
      <c r="U12" s="957"/>
      <c r="V12" s="957"/>
      <c r="W12" s="957"/>
      <c r="X12" s="957"/>
      <c r="Y12" s="957"/>
      <c r="Z12" s="957"/>
      <c r="AA12" s="957"/>
      <c r="AB12" s="957"/>
      <c r="AC12" s="957"/>
      <c r="AD12" s="957"/>
      <c r="AE12" s="957"/>
      <c r="AF12" s="957"/>
      <c r="AG12" s="957"/>
      <c r="AH12" s="957"/>
      <c r="AI12" s="957"/>
      <c r="AJ12" s="957"/>
      <c r="AK12" s="957"/>
      <c r="AL12" s="957"/>
      <c r="AM12" s="957"/>
      <c r="AN12" s="957"/>
      <c r="AO12" s="957"/>
      <c r="AP12" s="957"/>
      <c r="AQ12" s="957"/>
      <c r="AR12" s="307"/>
    </row>
    <row r="13" spans="1:53" ht="20.100000000000001" customHeight="1" x14ac:dyDescent="0.25">
      <c r="A13" s="953" t="s">
        <v>161</v>
      </c>
      <c r="B13" s="956" t="s">
        <v>162</v>
      </c>
      <c r="C13" s="956"/>
      <c r="D13" s="956"/>
      <c r="E13" s="956"/>
      <c r="F13" s="956"/>
      <c r="G13" s="958"/>
      <c r="H13" s="956" t="s">
        <v>163</v>
      </c>
      <c r="I13" s="956"/>
      <c r="J13" s="956"/>
      <c r="K13" s="956"/>
      <c r="L13" s="956"/>
      <c r="M13" s="956"/>
      <c r="N13" s="956"/>
      <c r="O13" s="956"/>
      <c r="P13" s="958"/>
      <c r="Q13" s="956" t="s">
        <v>164</v>
      </c>
      <c r="R13" s="956"/>
      <c r="S13" s="956"/>
      <c r="T13" s="956"/>
      <c r="U13" s="956"/>
      <c r="V13" s="956"/>
      <c r="W13" s="956"/>
      <c r="X13" s="956"/>
      <c r="Y13" s="958"/>
      <c r="Z13" s="950" t="s">
        <v>165</v>
      </c>
      <c r="AA13" s="950"/>
      <c r="AB13" s="950"/>
      <c r="AC13" s="950"/>
      <c r="AD13" s="950"/>
      <c r="AE13" s="950"/>
      <c r="AF13" s="950"/>
      <c r="AG13" s="950"/>
      <c r="AH13" s="955"/>
      <c r="AI13" s="956" t="s">
        <v>166</v>
      </c>
      <c r="AJ13" s="956"/>
      <c r="AK13" s="956"/>
      <c r="AL13" s="956"/>
      <c r="AM13" s="956"/>
      <c r="AN13" s="956"/>
      <c r="AO13" s="956"/>
      <c r="AP13" s="956"/>
      <c r="AQ13" s="956"/>
      <c r="AR13" s="951" t="s">
        <v>167</v>
      </c>
      <c r="AS13" s="950"/>
      <c r="AT13" s="950"/>
      <c r="AU13" s="950"/>
      <c r="AV13" s="950"/>
      <c r="AW13" s="950"/>
      <c r="AX13" s="950"/>
      <c r="AY13" s="950"/>
      <c r="AZ13" s="950"/>
      <c r="BA13" s="307"/>
    </row>
    <row r="14" spans="1:53" ht="20.100000000000001" customHeight="1" x14ac:dyDescent="0.25">
      <c r="A14" s="953"/>
      <c r="B14" s="946" t="s">
        <v>168</v>
      </c>
      <c r="C14" s="946"/>
      <c r="D14" s="947"/>
      <c r="E14" s="946" t="s">
        <v>169</v>
      </c>
      <c r="F14" s="946"/>
      <c r="G14" s="949"/>
      <c r="H14" s="946" t="s">
        <v>170</v>
      </c>
      <c r="I14" s="946"/>
      <c r="J14" s="947"/>
      <c r="K14" s="945" t="s">
        <v>171</v>
      </c>
      <c r="L14" s="946"/>
      <c r="M14" s="947"/>
      <c r="N14" s="946" t="s">
        <v>172</v>
      </c>
      <c r="O14" s="946"/>
      <c r="P14" s="949"/>
      <c r="Q14" s="946" t="s">
        <v>173</v>
      </c>
      <c r="R14" s="946"/>
      <c r="S14" s="947"/>
      <c r="T14" s="945" t="s">
        <v>174</v>
      </c>
      <c r="U14" s="946"/>
      <c r="V14" s="947"/>
      <c r="W14" s="946" t="s">
        <v>175</v>
      </c>
      <c r="X14" s="946"/>
      <c r="Y14" s="949"/>
      <c r="Z14" s="946" t="s">
        <v>176</v>
      </c>
      <c r="AA14" s="946"/>
      <c r="AB14" s="947"/>
      <c r="AC14" s="945" t="s">
        <v>177</v>
      </c>
      <c r="AD14" s="946"/>
      <c r="AE14" s="947"/>
      <c r="AF14" s="946" t="s">
        <v>178</v>
      </c>
      <c r="AG14" s="946"/>
      <c r="AH14" s="949"/>
      <c r="AI14" s="946" t="s">
        <v>179</v>
      </c>
      <c r="AJ14" s="946"/>
      <c r="AK14" s="947"/>
      <c r="AL14" s="945" t="s">
        <v>180</v>
      </c>
      <c r="AM14" s="946"/>
      <c r="AN14" s="947"/>
      <c r="AO14" s="946" t="s">
        <v>181</v>
      </c>
      <c r="AP14" s="946"/>
      <c r="AQ14" s="946"/>
      <c r="AR14" s="948" t="s">
        <v>176</v>
      </c>
      <c r="AS14" s="946"/>
      <c r="AT14" s="947"/>
      <c r="AU14" s="945" t="s">
        <v>177</v>
      </c>
      <c r="AV14" s="946"/>
      <c r="AW14" s="947"/>
      <c r="AX14" s="946" t="s">
        <v>178</v>
      </c>
      <c r="AY14" s="946"/>
      <c r="AZ14" s="946"/>
      <c r="BA14" s="307"/>
    </row>
    <row r="15" spans="1:53" ht="20.100000000000001" customHeight="1" thickBot="1" x14ac:dyDescent="0.3">
      <c r="A15" s="954"/>
      <c r="B15" s="250">
        <v>2008</v>
      </c>
      <c r="C15" s="250">
        <v>2009</v>
      </c>
      <c r="D15" s="251">
        <v>2011</v>
      </c>
      <c r="E15" s="250">
        <v>2008</v>
      </c>
      <c r="F15" s="250">
        <v>2009</v>
      </c>
      <c r="G15" s="308">
        <v>2011</v>
      </c>
      <c r="H15" s="250">
        <v>2008</v>
      </c>
      <c r="I15" s="250">
        <v>2009</v>
      </c>
      <c r="J15" s="251">
        <v>2011</v>
      </c>
      <c r="K15" s="309">
        <v>2008</v>
      </c>
      <c r="L15" s="250">
        <v>2009</v>
      </c>
      <c r="M15" s="251">
        <v>2011</v>
      </c>
      <c r="N15" s="250">
        <v>2008</v>
      </c>
      <c r="O15" s="250">
        <v>2009</v>
      </c>
      <c r="P15" s="308">
        <v>2011</v>
      </c>
      <c r="Q15" s="250">
        <v>2008</v>
      </c>
      <c r="R15" s="250">
        <v>2009</v>
      </c>
      <c r="S15" s="251">
        <v>2011</v>
      </c>
      <c r="T15" s="309">
        <v>2008</v>
      </c>
      <c r="U15" s="250">
        <v>2009</v>
      </c>
      <c r="V15" s="251">
        <v>2011</v>
      </c>
      <c r="W15" s="250">
        <v>2008</v>
      </c>
      <c r="X15" s="250">
        <v>2009</v>
      </c>
      <c r="Y15" s="308">
        <v>2011</v>
      </c>
      <c r="Z15" s="250">
        <v>2008</v>
      </c>
      <c r="AA15" s="250">
        <v>2009</v>
      </c>
      <c r="AB15" s="251">
        <v>2011</v>
      </c>
      <c r="AC15" s="309">
        <v>2008</v>
      </c>
      <c r="AD15" s="250">
        <v>2009</v>
      </c>
      <c r="AE15" s="251">
        <v>2011</v>
      </c>
      <c r="AF15" s="250">
        <v>2008</v>
      </c>
      <c r="AG15" s="250">
        <v>2009</v>
      </c>
      <c r="AH15" s="308">
        <v>2011</v>
      </c>
      <c r="AI15" s="250">
        <v>2008</v>
      </c>
      <c r="AJ15" s="250">
        <v>2009</v>
      </c>
      <c r="AK15" s="251">
        <v>2011</v>
      </c>
      <c r="AL15" s="309">
        <v>2008</v>
      </c>
      <c r="AM15" s="250">
        <v>2009</v>
      </c>
      <c r="AN15" s="251">
        <v>2011</v>
      </c>
      <c r="AO15" s="250">
        <v>2008</v>
      </c>
      <c r="AP15" s="250">
        <v>2009</v>
      </c>
      <c r="AQ15" s="308">
        <v>2011</v>
      </c>
      <c r="AR15" s="250">
        <v>2008</v>
      </c>
      <c r="AS15" s="250">
        <v>2009</v>
      </c>
      <c r="AT15" s="251">
        <v>2011</v>
      </c>
      <c r="AU15" s="309">
        <v>2008</v>
      </c>
      <c r="AV15" s="250">
        <v>2009</v>
      </c>
      <c r="AW15" s="251">
        <v>2011</v>
      </c>
      <c r="AX15" s="250">
        <v>2008</v>
      </c>
      <c r="AY15" s="250">
        <v>2009</v>
      </c>
      <c r="AZ15" s="250">
        <v>2011</v>
      </c>
      <c r="BA15" s="307"/>
    </row>
    <row r="16" spans="1:53" ht="20.100000000000001" customHeight="1" x14ac:dyDescent="0.25">
      <c r="A16" s="253" t="s">
        <v>62</v>
      </c>
      <c r="B16" s="254">
        <v>14.1</v>
      </c>
      <c r="C16" s="254">
        <v>13.7</v>
      </c>
      <c r="D16" s="255">
        <v>13.2</v>
      </c>
      <c r="E16" s="256">
        <v>390</v>
      </c>
      <c r="F16" s="310">
        <v>410</v>
      </c>
      <c r="G16" s="257">
        <v>425</v>
      </c>
      <c r="H16" s="311">
        <v>76.599999999999994</v>
      </c>
      <c r="I16" s="312">
        <v>76.2</v>
      </c>
      <c r="J16" s="255">
        <v>76.2</v>
      </c>
      <c r="K16" s="259">
        <v>0.39</v>
      </c>
      <c r="L16" s="313">
        <v>0.4</v>
      </c>
      <c r="M16" s="260">
        <v>0.41</v>
      </c>
      <c r="N16" s="261">
        <v>7.5</v>
      </c>
      <c r="O16" s="254">
        <v>8.1</v>
      </c>
      <c r="P16" s="255">
        <v>7.7</v>
      </c>
      <c r="Q16" s="262">
        <v>68.5</v>
      </c>
      <c r="R16" s="254">
        <v>68.2</v>
      </c>
      <c r="S16" s="255">
        <v>67.3</v>
      </c>
      <c r="T16" s="261">
        <v>9.25</v>
      </c>
      <c r="U16" s="254">
        <v>9.75</v>
      </c>
      <c r="V16" s="255">
        <v>8</v>
      </c>
      <c r="W16" s="261">
        <v>20</v>
      </c>
      <c r="X16" s="254">
        <v>17</v>
      </c>
      <c r="Y16" s="255">
        <v>10.5</v>
      </c>
      <c r="Z16" s="262">
        <v>2.8</v>
      </c>
      <c r="AA16" s="254">
        <v>3.3</v>
      </c>
      <c r="AB16" s="255">
        <v>2.9</v>
      </c>
      <c r="AC16" s="261">
        <v>6.3</v>
      </c>
      <c r="AD16" s="254">
        <v>6.5</v>
      </c>
      <c r="AE16" s="255">
        <v>5.4</v>
      </c>
      <c r="AF16" s="263">
        <v>940</v>
      </c>
      <c r="AG16" s="314">
        <v>980</v>
      </c>
      <c r="AH16" s="257">
        <v>1015</v>
      </c>
      <c r="AI16" s="315"/>
      <c r="AJ16" s="316"/>
      <c r="AK16" s="317"/>
      <c r="AL16" s="318"/>
      <c r="AM16" s="316"/>
      <c r="AN16" s="317"/>
      <c r="AO16" s="316"/>
      <c r="AP16" s="316"/>
      <c r="AQ16" s="316"/>
      <c r="AR16" s="262">
        <v>4.5</v>
      </c>
      <c r="AS16" s="254">
        <v>4.8</v>
      </c>
      <c r="AT16" s="255">
        <v>4</v>
      </c>
      <c r="AU16" s="261">
        <v>9.6953913333333333</v>
      </c>
      <c r="AV16" s="254">
        <v>14</v>
      </c>
      <c r="AW16" s="255">
        <v>6.5</v>
      </c>
      <c r="AX16" s="263">
        <v>1105</v>
      </c>
      <c r="AY16" s="314">
        <v>1125</v>
      </c>
      <c r="AZ16" s="257">
        <v>1070</v>
      </c>
      <c r="BA16" s="307"/>
    </row>
    <row r="17" spans="1:53" ht="20.100000000000001" customHeight="1" thickBot="1" x14ac:dyDescent="0.3">
      <c r="A17" s="270" t="s">
        <v>182</v>
      </c>
      <c r="B17" s="271">
        <f>AVERAGE(B18:B22)</f>
        <v>14.125</v>
      </c>
      <c r="C17" s="271">
        <f t="shared" ref="C17:AG17" si="1">AVERAGE(C18:C22)</f>
        <v>13.15</v>
      </c>
      <c r="D17" s="271">
        <f t="shared" si="1"/>
        <v>12.899999999999999</v>
      </c>
      <c r="E17" s="272">
        <f t="shared" si="1"/>
        <v>417.5</v>
      </c>
      <c r="F17" s="273">
        <f t="shared" si="1"/>
        <v>423.75</v>
      </c>
      <c r="G17" s="273">
        <f>AVERAGE(G18:G22)</f>
        <v>417.5</v>
      </c>
      <c r="H17" s="274">
        <f t="shared" si="1"/>
        <v>75.725000000000009</v>
      </c>
      <c r="I17" s="271">
        <f t="shared" si="1"/>
        <v>75.900000000000006</v>
      </c>
      <c r="J17" s="271">
        <f>AVERAGE(J18:J22)</f>
        <v>76.425000000000011</v>
      </c>
      <c r="K17" s="319">
        <f t="shared" si="1"/>
        <v>0.40500000000000003</v>
      </c>
      <c r="L17" s="276">
        <f t="shared" si="1"/>
        <v>0.41000000000000003</v>
      </c>
      <c r="M17" s="276">
        <f>AVERAGE(M18:M22)</f>
        <v>0.42749999999999999</v>
      </c>
      <c r="N17" s="277">
        <f t="shared" si="1"/>
        <v>7.2249999999999996</v>
      </c>
      <c r="O17" s="271">
        <f t="shared" si="1"/>
        <v>8</v>
      </c>
      <c r="P17" s="271">
        <f>AVERAGE(P18:P22)</f>
        <v>7.5</v>
      </c>
      <c r="Q17" s="274">
        <f t="shared" si="1"/>
        <v>66.700000000000017</v>
      </c>
      <c r="R17" s="271">
        <f t="shared" si="1"/>
        <v>66.650000000000006</v>
      </c>
      <c r="S17" s="271">
        <f>AVERAGE(S18:S22)</f>
        <v>65.400000000000006</v>
      </c>
      <c r="T17" s="277">
        <f t="shared" si="1"/>
        <v>14.625</v>
      </c>
      <c r="U17" s="271">
        <f t="shared" si="1"/>
        <v>14.875</v>
      </c>
      <c r="V17" s="271">
        <f>AVERAGE(V18:V22)</f>
        <v>7.3125</v>
      </c>
      <c r="W17" s="277">
        <f t="shared" si="1"/>
        <v>23.125</v>
      </c>
      <c r="X17" s="271">
        <f t="shared" si="1"/>
        <v>25.125</v>
      </c>
      <c r="Y17" s="271">
        <f>AVERAGE(Y18:Y22)</f>
        <v>13.75</v>
      </c>
      <c r="Z17" s="274">
        <f t="shared" si="1"/>
        <v>2.3499999999999996</v>
      </c>
      <c r="AA17" s="271">
        <f t="shared" si="1"/>
        <v>3</v>
      </c>
      <c r="AB17" s="271">
        <f>AVERAGE(AB18:AB22)</f>
        <v>2.9000000000000004</v>
      </c>
      <c r="AC17" s="277">
        <f t="shared" si="1"/>
        <v>5.375</v>
      </c>
      <c r="AD17" s="271">
        <f t="shared" si="1"/>
        <v>6.125</v>
      </c>
      <c r="AE17" s="271">
        <f>AVERAGE(AE18:AE22)</f>
        <v>5.625</v>
      </c>
      <c r="AF17" s="272">
        <f t="shared" si="1"/>
        <v>975</v>
      </c>
      <c r="AG17" s="273">
        <f t="shared" si="1"/>
        <v>915</v>
      </c>
      <c r="AH17" s="273">
        <f>AVERAGE(AH18:AH22)</f>
        <v>893.75</v>
      </c>
      <c r="AI17" s="320"/>
      <c r="AJ17" s="321"/>
      <c r="AK17" s="322"/>
      <c r="AL17" s="321"/>
      <c r="AM17" s="321"/>
      <c r="AN17" s="322"/>
      <c r="AO17" s="321"/>
      <c r="AP17" s="321"/>
      <c r="AQ17" s="321"/>
      <c r="AR17" s="274">
        <f>AVERAGE(AR18:AR22)</f>
        <v>4.4250000000000007</v>
      </c>
      <c r="AS17" s="271">
        <f t="shared" ref="AS17" si="2">AVERAGE(AS18:AS22)</f>
        <v>4.9000000000000004</v>
      </c>
      <c r="AT17" s="271">
        <f>AVERAGE(AT18:AT22)</f>
        <v>3.9750000000000001</v>
      </c>
      <c r="AU17" s="277">
        <f t="shared" ref="AU17:AV17" si="3">AVERAGE(AU18:AU22)</f>
        <v>9.3351402916666668</v>
      </c>
      <c r="AV17" s="271">
        <f t="shared" si="3"/>
        <v>12.600000000000001</v>
      </c>
      <c r="AW17" s="271">
        <f>AVERAGE(AW18:AW22)</f>
        <v>6.2250000000000005</v>
      </c>
      <c r="AX17" s="272">
        <f t="shared" ref="AX17:AY17" si="4">AVERAGE(AX18:AX22)</f>
        <v>1123.75</v>
      </c>
      <c r="AY17" s="273">
        <f t="shared" si="4"/>
        <v>1102.5</v>
      </c>
      <c r="AZ17" s="273">
        <f>AVERAGE(AZ18:AZ22)</f>
        <v>1042.5</v>
      </c>
      <c r="BA17" s="307"/>
    </row>
    <row r="18" spans="1:53" ht="20.100000000000001" customHeight="1" x14ac:dyDescent="0.25">
      <c r="A18" s="279" t="s">
        <v>183</v>
      </c>
      <c r="B18" s="262">
        <v>14.8</v>
      </c>
      <c r="C18" s="254">
        <v>13.7</v>
      </c>
      <c r="D18" s="255">
        <v>13.3</v>
      </c>
      <c r="E18" s="280">
        <v>430</v>
      </c>
      <c r="F18" s="310">
        <v>430</v>
      </c>
      <c r="G18" s="257">
        <v>410</v>
      </c>
      <c r="H18" s="323">
        <v>75.3</v>
      </c>
      <c r="I18" s="312">
        <v>75.099999999999994</v>
      </c>
      <c r="J18" s="255">
        <v>76.599999999999994</v>
      </c>
      <c r="K18" s="282">
        <v>0.41</v>
      </c>
      <c r="L18" s="313">
        <v>0.42</v>
      </c>
      <c r="M18" s="260">
        <v>0.42</v>
      </c>
      <c r="N18" s="283">
        <v>7</v>
      </c>
      <c r="O18" s="254">
        <v>8</v>
      </c>
      <c r="P18" s="255">
        <v>7.3</v>
      </c>
      <c r="Q18" s="269">
        <v>67.2</v>
      </c>
      <c r="R18" s="254">
        <v>67.5</v>
      </c>
      <c r="S18" s="255">
        <v>65.5</v>
      </c>
      <c r="T18" s="283">
        <v>11</v>
      </c>
      <c r="U18" s="254">
        <v>8.5</v>
      </c>
      <c r="V18" s="255">
        <v>6</v>
      </c>
      <c r="W18" s="283">
        <v>23</v>
      </c>
      <c r="X18" s="254">
        <v>27.5</v>
      </c>
      <c r="Y18" s="255">
        <v>15</v>
      </c>
      <c r="Z18" s="269">
        <v>2.8</v>
      </c>
      <c r="AA18" s="254">
        <v>3.3</v>
      </c>
      <c r="AB18" s="255">
        <v>2.2999999999999998</v>
      </c>
      <c r="AC18" s="283">
        <v>5.7</v>
      </c>
      <c r="AD18" s="254">
        <v>7</v>
      </c>
      <c r="AE18" s="255">
        <v>4.9000000000000004</v>
      </c>
      <c r="AF18" s="284">
        <v>1055</v>
      </c>
      <c r="AG18" s="314">
        <v>945</v>
      </c>
      <c r="AH18" s="257">
        <v>875</v>
      </c>
      <c r="AI18" s="324"/>
      <c r="AJ18" s="325"/>
      <c r="AK18" s="326"/>
      <c r="AL18" s="327"/>
      <c r="AM18" s="325"/>
      <c r="AN18" s="326"/>
      <c r="AO18" s="325"/>
      <c r="AP18" s="325"/>
      <c r="AQ18" s="325"/>
      <c r="AR18" s="269">
        <v>3.7</v>
      </c>
      <c r="AS18" s="254">
        <v>4</v>
      </c>
      <c r="AT18" s="255">
        <v>3.4</v>
      </c>
      <c r="AU18" s="283">
        <v>8.0774688333333327</v>
      </c>
      <c r="AV18" s="254">
        <v>11.3</v>
      </c>
      <c r="AW18" s="255">
        <v>5.7</v>
      </c>
      <c r="AX18" s="284">
        <v>1185</v>
      </c>
      <c r="AY18" s="314">
        <v>1165</v>
      </c>
      <c r="AZ18" s="257">
        <v>1060</v>
      </c>
      <c r="BA18" s="307"/>
    </row>
    <row r="19" spans="1:53" ht="20.100000000000001" customHeight="1" x14ac:dyDescent="0.25">
      <c r="A19" s="279" t="s">
        <v>66</v>
      </c>
      <c r="B19" s="269">
        <v>14</v>
      </c>
      <c r="C19" s="254">
        <v>13.5</v>
      </c>
      <c r="D19" s="255">
        <v>13.5</v>
      </c>
      <c r="E19" s="280">
        <v>395</v>
      </c>
      <c r="F19" s="310">
        <v>390</v>
      </c>
      <c r="G19" s="257">
        <v>415</v>
      </c>
      <c r="H19" s="269">
        <v>76</v>
      </c>
      <c r="I19" s="312">
        <v>76.2</v>
      </c>
      <c r="J19" s="255">
        <v>75.7</v>
      </c>
      <c r="K19" s="282">
        <v>0.38</v>
      </c>
      <c r="L19" s="313">
        <v>0.4</v>
      </c>
      <c r="M19" s="260">
        <v>0.46</v>
      </c>
      <c r="N19" s="283">
        <v>7.2</v>
      </c>
      <c r="O19" s="254">
        <v>8</v>
      </c>
      <c r="P19" s="255">
        <v>7.5</v>
      </c>
      <c r="Q19" s="269">
        <v>66.900000000000006</v>
      </c>
      <c r="R19" s="254">
        <v>67.599999999999994</v>
      </c>
      <c r="S19" s="255">
        <v>66.7</v>
      </c>
      <c r="T19" s="283">
        <v>9</v>
      </c>
      <c r="U19" s="254">
        <v>8.75</v>
      </c>
      <c r="V19" s="255">
        <v>7.25</v>
      </c>
      <c r="W19" s="283">
        <v>23.5</v>
      </c>
      <c r="X19" s="254">
        <v>24</v>
      </c>
      <c r="Y19" s="255">
        <v>12.5</v>
      </c>
      <c r="Z19" s="269">
        <v>2.2999999999999998</v>
      </c>
      <c r="AA19" s="254">
        <v>2.5</v>
      </c>
      <c r="AB19" s="255">
        <v>3</v>
      </c>
      <c r="AC19" s="283">
        <v>5.5</v>
      </c>
      <c r="AD19" s="254">
        <v>5.6</v>
      </c>
      <c r="AE19" s="255">
        <v>5.8</v>
      </c>
      <c r="AF19" s="284">
        <v>935</v>
      </c>
      <c r="AG19" s="314">
        <v>875</v>
      </c>
      <c r="AH19" s="257">
        <v>955</v>
      </c>
      <c r="AI19" s="324"/>
      <c r="AJ19" s="325"/>
      <c r="AK19" s="326"/>
      <c r="AL19" s="327"/>
      <c r="AM19" s="325"/>
      <c r="AN19" s="326"/>
      <c r="AO19" s="325"/>
      <c r="AP19" s="325"/>
      <c r="AQ19" s="325"/>
      <c r="AR19" s="269">
        <v>3.9</v>
      </c>
      <c r="AS19" s="254">
        <v>4</v>
      </c>
      <c r="AT19" s="255">
        <v>3.5</v>
      </c>
      <c r="AU19" s="283">
        <v>8.5886989999999983</v>
      </c>
      <c r="AV19" s="254">
        <v>9.9</v>
      </c>
      <c r="AW19" s="255">
        <v>5.5</v>
      </c>
      <c r="AX19" s="284">
        <v>1105</v>
      </c>
      <c r="AY19" s="314">
        <v>1100</v>
      </c>
      <c r="AZ19" s="257">
        <v>1075</v>
      </c>
      <c r="BA19" s="307"/>
    </row>
    <row r="20" spans="1:53" ht="20.100000000000001" customHeight="1" x14ac:dyDescent="0.25">
      <c r="A20" s="279" t="s">
        <v>186</v>
      </c>
      <c r="B20" s="269">
        <v>14.4</v>
      </c>
      <c r="C20" s="254"/>
      <c r="D20" s="255"/>
      <c r="E20" s="280">
        <v>455</v>
      </c>
      <c r="F20" s="310"/>
      <c r="G20" s="257"/>
      <c r="H20" s="323">
        <v>75.400000000000006</v>
      </c>
      <c r="I20" s="312"/>
      <c r="J20" s="255"/>
      <c r="K20" s="282">
        <v>0.43</v>
      </c>
      <c r="L20" s="313"/>
      <c r="M20" s="260"/>
      <c r="N20" s="283">
        <v>7.5</v>
      </c>
      <c r="O20" s="254"/>
      <c r="P20" s="255"/>
      <c r="Q20" s="269">
        <v>68.3</v>
      </c>
      <c r="R20" s="254"/>
      <c r="S20" s="255"/>
      <c r="T20" s="283">
        <v>6.75</v>
      </c>
      <c r="U20" s="254"/>
      <c r="V20" s="255"/>
      <c r="W20" s="283">
        <v>12.5</v>
      </c>
      <c r="X20" s="254"/>
      <c r="Y20" s="255"/>
      <c r="Z20" s="269">
        <v>2.2999999999999998</v>
      </c>
      <c r="AA20" s="254"/>
      <c r="AB20" s="255"/>
      <c r="AC20" s="283">
        <v>5</v>
      </c>
      <c r="AD20" s="254"/>
      <c r="AE20" s="255"/>
      <c r="AF20" s="284">
        <v>940</v>
      </c>
      <c r="AG20" s="314"/>
      <c r="AH20" s="257"/>
      <c r="AI20" s="324"/>
      <c r="AJ20" s="325"/>
      <c r="AK20" s="326"/>
      <c r="AL20" s="327"/>
      <c r="AM20" s="325"/>
      <c r="AN20" s="326"/>
      <c r="AO20" s="325"/>
      <c r="AP20" s="325"/>
      <c r="AQ20" s="325"/>
      <c r="AR20" s="269">
        <v>4.2</v>
      </c>
      <c r="AS20" s="254"/>
      <c r="AT20" s="255"/>
      <c r="AU20" s="283">
        <v>8.6572348333333338</v>
      </c>
      <c r="AV20" s="254"/>
      <c r="AW20" s="255"/>
      <c r="AX20" s="284">
        <v>1065</v>
      </c>
      <c r="AY20" s="314"/>
      <c r="AZ20" s="257"/>
      <c r="BA20" s="307"/>
    </row>
    <row r="21" spans="1:53" ht="20.100000000000001" customHeight="1" x14ac:dyDescent="0.25">
      <c r="A21" s="279" t="s">
        <v>184</v>
      </c>
      <c r="B21" s="269">
        <v>13.3</v>
      </c>
      <c r="C21" s="254">
        <v>12.5</v>
      </c>
      <c r="D21" s="255">
        <v>12.5</v>
      </c>
      <c r="E21" s="280">
        <v>390</v>
      </c>
      <c r="F21" s="310">
        <v>425</v>
      </c>
      <c r="G21" s="257">
        <v>425</v>
      </c>
      <c r="H21" s="323">
        <v>76.2</v>
      </c>
      <c r="I21" s="312">
        <v>75.900000000000006</v>
      </c>
      <c r="J21" s="255">
        <v>76.400000000000006</v>
      </c>
      <c r="K21" s="282">
        <v>0.4</v>
      </c>
      <c r="L21" s="313">
        <v>0.42</v>
      </c>
      <c r="M21" s="260">
        <v>0.41</v>
      </c>
      <c r="N21" s="283">
        <v>7.2</v>
      </c>
      <c r="O21" s="254">
        <v>7.8</v>
      </c>
      <c r="P21" s="255">
        <v>7</v>
      </c>
      <c r="Q21" s="269">
        <v>64.400000000000006</v>
      </c>
      <c r="R21" s="254">
        <v>64.400000000000006</v>
      </c>
      <c r="S21" s="255">
        <v>62.8</v>
      </c>
      <c r="T21" s="283">
        <v>31.75</v>
      </c>
      <c r="U21" s="254">
        <v>34.5</v>
      </c>
      <c r="V21" s="255">
        <v>9</v>
      </c>
      <c r="W21" s="283">
        <v>33.5</v>
      </c>
      <c r="X21" s="254">
        <v>36.5</v>
      </c>
      <c r="Y21" s="255">
        <v>14.5</v>
      </c>
      <c r="Z21" s="269">
        <v>2</v>
      </c>
      <c r="AA21" s="254">
        <v>3.3</v>
      </c>
      <c r="AB21" s="255">
        <v>3</v>
      </c>
      <c r="AC21" s="283">
        <v>5.3</v>
      </c>
      <c r="AD21" s="254">
        <v>6.6</v>
      </c>
      <c r="AE21" s="255">
        <v>5.7</v>
      </c>
      <c r="AF21" s="284">
        <v>970</v>
      </c>
      <c r="AG21" s="314">
        <v>935</v>
      </c>
      <c r="AH21" s="257">
        <v>895</v>
      </c>
      <c r="AI21" s="324"/>
      <c r="AJ21" s="325"/>
      <c r="AK21" s="326"/>
      <c r="AL21" s="327"/>
      <c r="AM21" s="325"/>
      <c r="AN21" s="326"/>
      <c r="AO21" s="325"/>
      <c r="AP21" s="325"/>
      <c r="AQ21" s="325"/>
      <c r="AR21" s="269">
        <v>5.9</v>
      </c>
      <c r="AS21" s="254">
        <v>5.9</v>
      </c>
      <c r="AT21" s="255">
        <v>4.4000000000000004</v>
      </c>
      <c r="AU21" s="283">
        <v>12.017158499999999</v>
      </c>
      <c r="AV21" s="254">
        <v>15.4</v>
      </c>
      <c r="AW21" s="255">
        <v>6.9</v>
      </c>
      <c r="AX21" s="284">
        <v>1140</v>
      </c>
      <c r="AY21" s="314">
        <v>1080</v>
      </c>
      <c r="AZ21" s="257">
        <v>1050</v>
      </c>
      <c r="BA21" s="307"/>
    </row>
    <row r="22" spans="1:53" ht="20.100000000000001" customHeight="1" x14ac:dyDescent="0.25">
      <c r="A22" s="287" t="s">
        <v>63</v>
      </c>
      <c r="B22" s="328"/>
      <c r="C22" s="329">
        <v>12.9</v>
      </c>
      <c r="D22" s="289">
        <v>12.3</v>
      </c>
      <c r="E22" s="330"/>
      <c r="F22" s="331">
        <v>450</v>
      </c>
      <c r="G22" s="291">
        <v>420</v>
      </c>
      <c r="H22" s="328"/>
      <c r="I22" s="332">
        <v>76.400000000000006</v>
      </c>
      <c r="J22" s="289">
        <v>77</v>
      </c>
      <c r="K22" s="333"/>
      <c r="L22" s="334">
        <v>0.4</v>
      </c>
      <c r="M22" s="294">
        <v>0.42</v>
      </c>
      <c r="N22" s="335"/>
      <c r="O22" s="329">
        <v>8.1999999999999993</v>
      </c>
      <c r="P22" s="289">
        <v>8.1999999999999993</v>
      </c>
      <c r="Q22" s="328"/>
      <c r="R22" s="329">
        <v>67.099999999999994</v>
      </c>
      <c r="S22" s="289">
        <v>66.599999999999994</v>
      </c>
      <c r="T22" s="335"/>
      <c r="U22" s="329">
        <v>7.75</v>
      </c>
      <c r="V22" s="289">
        <v>7</v>
      </c>
      <c r="W22" s="335"/>
      <c r="X22" s="329">
        <v>12.5</v>
      </c>
      <c r="Y22" s="289">
        <v>13</v>
      </c>
      <c r="Z22" s="328"/>
      <c r="AA22" s="329">
        <v>2.9</v>
      </c>
      <c r="AB22" s="289">
        <v>3.3</v>
      </c>
      <c r="AC22" s="333"/>
      <c r="AD22" s="329">
        <v>5.3</v>
      </c>
      <c r="AE22" s="289">
        <v>6.1</v>
      </c>
      <c r="AF22" s="333"/>
      <c r="AG22" s="336">
        <v>905</v>
      </c>
      <c r="AH22" s="291">
        <v>850</v>
      </c>
      <c r="AI22" s="337"/>
      <c r="AJ22" s="338"/>
      <c r="AK22" s="339"/>
      <c r="AL22" s="338"/>
      <c r="AM22" s="338"/>
      <c r="AN22" s="339"/>
      <c r="AO22" s="338"/>
      <c r="AP22" s="338"/>
      <c r="AQ22" s="338"/>
      <c r="AR22" s="328"/>
      <c r="AS22" s="329">
        <v>5.7</v>
      </c>
      <c r="AT22" s="289">
        <v>4.5999999999999996</v>
      </c>
      <c r="AU22" s="333"/>
      <c r="AV22" s="329">
        <v>13.8</v>
      </c>
      <c r="AW22" s="289">
        <v>6.8</v>
      </c>
      <c r="AX22" s="333"/>
      <c r="AY22" s="336">
        <v>1065</v>
      </c>
      <c r="AZ22" s="291">
        <v>985</v>
      </c>
      <c r="BA22" s="307"/>
    </row>
    <row r="23" spans="1:53" x14ac:dyDescent="0.25">
      <c r="F23" s="340"/>
      <c r="G23" s="340"/>
      <c r="H23" s="340"/>
      <c r="I23" s="340"/>
      <c r="J23" s="340"/>
      <c r="L23" s="341"/>
      <c r="M23" s="340"/>
      <c r="N23" s="340"/>
      <c r="O23" s="340"/>
      <c r="P23" s="255"/>
      <c r="Q23" s="341"/>
      <c r="V23" s="340"/>
      <c r="W23" s="340"/>
      <c r="X23" s="340"/>
      <c r="Y23" s="340"/>
      <c r="Z23" s="341"/>
      <c r="AA23" s="340"/>
      <c r="AB23" s="340"/>
      <c r="AC23" s="340"/>
      <c r="AD23" s="340"/>
      <c r="AE23" s="341"/>
      <c r="AF23" s="340"/>
      <c r="AG23" s="340"/>
      <c r="BA23" s="307"/>
    </row>
    <row r="24" spans="1:53" ht="21.75" thickBot="1" x14ac:dyDescent="0.4">
      <c r="A24" s="247" t="s">
        <v>187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</row>
    <row r="25" spans="1:53" ht="15.75" x14ac:dyDescent="0.25">
      <c r="A25" s="952" t="s">
        <v>161</v>
      </c>
      <c r="B25" s="950" t="s">
        <v>162</v>
      </c>
      <c r="C25" s="950"/>
      <c r="D25" s="950"/>
      <c r="E25" s="950"/>
      <c r="F25" s="950"/>
      <c r="G25" s="955"/>
      <c r="H25" s="950" t="s">
        <v>163</v>
      </c>
      <c r="I25" s="950"/>
      <c r="J25" s="950"/>
      <c r="K25" s="950"/>
      <c r="L25" s="950"/>
      <c r="M25" s="950"/>
      <c r="N25" s="950"/>
      <c r="O25" s="950"/>
      <c r="P25" s="955"/>
      <c r="Q25" s="950" t="s">
        <v>164</v>
      </c>
      <c r="R25" s="950"/>
      <c r="S25" s="950"/>
      <c r="T25" s="950"/>
      <c r="U25" s="950"/>
      <c r="V25" s="950"/>
      <c r="W25" s="950"/>
      <c r="X25" s="950"/>
      <c r="Y25" s="955"/>
      <c r="Z25" s="950" t="s">
        <v>165</v>
      </c>
      <c r="AA25" s="950"/>
      <c r="AB25" s="950"/>
      <c r="AC25" s="950"/>
      <c r="AD25" s="950"/>
      <c r="AE25" s="950"/>
      <c r="AF25" s="950"/>
      <c r="AG25" s="950"/>
      <c r="AH25" s="955"/>
      <c r="AI25" s="950" t="s">
        <v>166</v>
      </c>
      <c r="AJ25" s="950"/>
      <c r="AK25" s="950"/>
      <c r="AL25" s="950"/>
      <c r="AM25" s="950"/>
      <c r="AN25" s="950"/>
      <c r="AO25" s="950"/>
      <c r="AP25" s="950"/>
      <c r="AQ25" s="950"/>
      <c r="AR25" s="951" t="s">
        <v>167</v>
      </c>
      <c r="AS25" s="950"/>
      <c r="AT25" s="950"/>
      <c r="AU25" s="950"/>
      <c r="AV25" s="950"/>
      <c r="AW25" s="950"/>
      <c r="AX25" s="950"/>
      <c r="AY25" s="950"/>
      <c r="AZ25" s="950"/>
    </row>
    <row r="26" spans="1:53" ht="15.75" x14ac:dyDescent="0.25">
      <c r="A26" s="953"/>
      <c r="B26" s="946" t="s">
        <v>168</v>
      </c>
      <c r="C26" s="946"/>
      <c r="D26" s="947"/>
      <c r="E26" s="946" t="s">
        <v>169</v>
      </c>
      <c r="F26" s="946"/>
      <c r="G26" s="949"/>
      <c r="H26" s="946" t="s">
        <v>170</v>
      </c>
      <c r="I26" s="946"/>
      <c r="J26" s="947"/>
      <c r="K26" s="945" t="s">
        <v>171</v>
      </c>
      <c r="L26" s="946"/>
      <c r="M26" s="947"/>
      <c r="N26" s="946" t="s">
        <v>172</v>
      </c>
      <c r="O26" s="946"/>
      <c r="P26" s="949"/>
      <c r="Q26" s="946" t="s">
        <v>173</v>
      </c>
      <c r="R26" s="946"/>
      <c r="S26" s="947"/>
      <c r="T26" s="945" t="s">
        <v>174</v>
      </c>
      <c r="U26" s="946"/>
      <c r="V26" s="947"/>
      <c r="W26" s="946" t="s">
        <v>175</v>
      </c>
      <c r="X26" s="946"/>
      <c r="Y26" s="949"/>
      <c r="Z26" s="946" t="s">
        <v>176</v>
      </c>
      <c r="AA26" s="946"/>
      <c r="AB26" s="947"/>
      <c r="AC26" s="945" t="s">
        <v>177</v>
      </c>
      <c r="AD26" s="946"/>
      <c r="AE26" s="947"/>
      <c r="AF26" s="946" t="s">
        <v>178</v>
      </c>
      <c r="AG26" s="946"/>
      <c r="AH26" s="949"/>
      <c r="AI26" s="946" t="s">
        <v>179</v>
      </c>
      <c r="AJ26" s="946"/>
      <c r="AK26" s="947"/>
      <c r="AL26" s="945" t="s">
        <v>180</v>
      </c>
      <c r="AM26" s="946"/>
      <c r="AN26" s="947"/>
      <c r="AO26" s="946" t="s">
        <v>181</v>
      </c>
      <c r="AP26" s="946"/>
      <c r="AQ26" s="946"/>
      <c r="AR26" s="948" t="s">
        <v>176</v>
      </c>
      <c r="AS26" s="946"/>
      <c r="AT26" s="947"/>
      <c r="AU26" s="945" t="s">
        <v>177</v>
      </c>
      <c r="AV26" s="946"/>
      <c r="AW26" s="947"/>
      <c r="AX26" s="946" t="s">
        <v>178</v>
      </c>
      <c r="AY26" s="946"/>
      <c r="AZ26" s="946"/>
    </row>
    <row r="27" spans="1:53" ht="15.75" thickBot="1" x14ac:dyDescent="0.3">
      <c r="A27" s="954"/>
      <c r="B27" s="250">
        <v>2003</v>
      </c>
      <c r="C27" s="250">
        <v>2004</v>
      </c>
      <c r="D27" s="251">
        <v>2005</v>
      </c>
      <c r="E27" s="250">
        <v>2003</v>
      </c>
      <c r="F27" s="250">
        <v>2004</v>
      </c>
      <c r="G27" s="250">
        <v>2005</v>
      </c>
      <c r="H27" s="252">
        <v>2003</v>
      </c>
      <c r="I27" s="250">
        <v>2004</v>
      </c>
      <c r="J27" s="251">
        <v>2005</v>
      </c>
      <c r="K27" s="250">
        <v>2003</v>
      </c>
      <c r="L27" s="250">
        <v>2004</v>
      </c>
      <c r="M27" s="251">
        <v>2005</v>
      </c>
      <c r="N27" s="250">
        <v>2003</v>
      </c>
      <c r="O27" s="250">
        <v>2004</v>
      </c>
      <c r="P27" s="250">
        <v>2005</v>
      </c>
      <c r="Q27" s="252">
        <v>2003</v>
      </c>
      <c r="R27" s="250">
        <v>2004</v>
      </c>
      <c r="S27" s="251">
        <v>2005</v>
      </c>
      <c r="T27" s="250">
        <v>2003</v>
      </c>
      <c r="U27" s="250">
        <v>2004</v>
      </c>
      <c r="V27" s="251">
        <v>2005</v>
      </c>
      <c r="W27" s="250">
        <v>2003</v>
      </c>
      <c r="X27" s="250">
        <v>2004</v>
      </c>
      <c r="Y27" s="250">
        <v>2005</v>
      </c>
      <c r="Z27" s="252">
        <v>2003</v>
      </c>
      <c r="AA27" s="250">
        <v>2004</v>
      </c>
      <c r="AB27" s="251">
        <v>2005</v>
      </c>
      <c r="AC27" s="250">
        <v>2003</v>
      </c>
      <c r="AD27" s="250">
        <v>2004</v>
      </c>
      <c r="AE27" s="251">
        <v>2005</v>
      </c>
      <c r="AF27" s="250">
        <v>2003</v>
      </c>
      <c r="AG27" s="250">
        <v>2004</v>
      </c>
      <c r="AH27" s="250">
        <v>2005</v>
      </c>
      <c r="AI27" s="252">
        <v>2003</v>
      </c>
      <c r="AJ27" s="250">
        <v>2004</v>
      </c>
      <c r="AK27" s="251">
        <v>2005</v>
      </c>
      <c r="AL27" s="250">
        <v>2003</v>
      </c>
      <c r="AM27" s="250">
        <v>2004</v>
      </c>
      <c r="AN27" s="251">
        <v>2005</v>
      </c>
      <c r="AO27" s="250">
        <v>2003</v>
      </c>
      <c r="AP27" s="250">
        <v>2004</v>
      </c>
      <c r="AQ27" s="250">
        <v>2005</v>
      </c>
      <c r="AR27" s="252">
        <v>2003</v>
      </c>
      <c r="AS27" s="250">
        <v>2004</v>
      </c>
      <c r="AT27" s="251">
        <v>2005</v>
      </c>
      <c r="AU27" s="250">
        <v>2003</v>
      </c>
      <c r="AV27" s="250">
        <v>2004</v>
      </c>
      <c r="AW27" s="251">
        <v>2005</v>
      </c>
      <c r="AX27" s="250">
        <v>2003</v>
      </c>
      <c r="AY27" s="250">
        <v>2004</v>
      </c>
      <c r="AZ27" s="250">
        <v>2005</v>
      </c>
    </row>
    <row r="28" spans="1:53" x14ac:dyDescent="0.25">
      <c r="A28" s="253" t="s">
        <v>63</v>
      </c>
      <c r="B28" s="342">
        <v>13.960000038146973</v>
      </c>
      <c r="C28" s="312">
        <v>13</v>
      </c>
      <c r="D28" s="343">
        <v>13.010000228881836</v>
      </c>
      <c r="E28" s="344">
        <v>450</v>
      </c>
      <c r="F28" s="345">
        <v>405</v>
      </c>
      <c r="G28" s="346">
        <v>445</v>
      </c>
      <c r="H28" s="347">
        <v>76</v>
      </c>
      <c r="I28" s="312">
        <v>77</v>
      </c>
      <c r="J28" s="343">
        <v>77.099998474121094</v>
      </c>
      <c r="K28" s="348">
        <v>0.38999998569488525</v>
      </c>
      <c r="L28" s="349">
        <v>0.38999998569488525</v>
      </c>
      <c r="M28" s="350">
        <v>0.37999999523162842</v>
      </c>
      <c r="N28" s="351">
        <v>7.3000001907348633</v>
      </c>
      <c r="O28" s="312">
        <v>7.3000001907348633</v>
      </c>
      <c r="P28" s="343">
        <v>7.3000001907348633</v>
      </c>
      <c r="Q28" s="347">
        <v>63.900001525878906</v>
      </c>
      <c r="R28" s="312">
        <v>66</v>
      </c>
      <c r="S28" s="312">
        <v>66.199996948242187</v>
      </c>
      <c r="T28" s="348">
        <v>6.5</v>
      </c>
      <c r="U28" s="349">
        <v>7.5</v>
      </c>
      <c r="V28" s="349">
        <v>6.5</v>
      </c>
      <c r="W28" s="348">
        <v>13</v>
      </c>
      <c r="X28" s="349">
        <v>13</v>
      </c>
      <c r="Y28" s="312">
        <v>22.5</v>
      </c>
      <c r="Z28" s="262"/>
      <c r="AA28" s="312">
        <v>2.5</v>
      </c>
      <c r="AB28" s="312">
        <v>3.5</v>
      </c>
      <c r="AC28" s="261"/>
      <c r="AD28" s="312">
        <v>2.7999999523162842</v>
      </c>
      <c r="AE28" s="312">
        <v>5.5</v>
      </c>
      <c r="AF28" s="263"/>
      <c r="AG28" s="352">
        <v>901</v>
      </c>
      <c r="AH28" s="352">
        <v>865</v>
      </c>
      <c r="AI28" s="264"/>
      <c r="AJ28" s="353"/>
      <c r="AK28" s="265"/>
      <c r="AL28" s="266"/>
      <c r="AM28" s="353"/>
      <c r="AN28" s="265"/>
      <c r="AO28" s="267"/>
      <c r="AP28" s="353"/>
      <c r="AQ28" s="268"/>
      <c r="AR28" s="347">
        <v>6.9000000953674316</v>
      </c>
      <c r="AS28" s="312">
        <v>6.4000000953674316</v>
      </c>
      <c r="AT28" s="312">
        <v>5.9000000953674316</v>
      </c>
      <c r="AU28" s="351">
        <v>10.699999809265137</v>
      </c>
      <c r="AV28" s="312">
        <v>9.6000003814697266</v>
      </c>
      <c r="AW28" s="312">
        <v>8.3999996185302734</v>
      </c>
      <c r="AX28" s="354">
        <v>1165</v>
      </c>
      <c r="AY28" s="352">
        <v>1000</v>
      </c>
      <c r="AZ28" s="352">
        <v>1085</v>
      </c>
    </row>
    <row r="29" spans="1:53" ht="15.75" thickBot="1" x14ac:dyDescent="0.3">
      <c r="A29" s="270" t="s">
        <v>182</v>
      </c>
      <c r="B29" s="271">
        <f t="shared" ref="B29:AZ29" si="5">AVERAGE(B30:B36)</f>
        <v>14.864999930063883</v>
      </c>
      <c r="C29" s="271">
        <f t="shared" si="5"/>
        <v>13.934999942779541</v>
      </c>
      <c r="D29" s="271">
        <f t="shared" si="5"/>
        <v>13.726666768391928</v>
      </c>
      <c r="E29" s="272">
        <f t="shared" si="5"/>
        <v>440</v>
      </c>
      <c r="F29" s="273">
        <f t="shared" si="5"/>
        <v>396.25</v>
      </c>
      <c r="G29" s="273">
        <f t="shared" si="5"/>
        <v>410</v>
      </c>
      <c r="H29" s="274">
        <f t="shared" si="5"/>
        <v>75.049999237060547</v>
      </c>
      <c r="I29" s="271">
        <f t="shared" si="5"/>
        <v>76.375001907348633</v>
      </c>
      <c r="J29" s="271">
        <f t="shared" si="5"/>
        <v>75.899998982747391</v>
      </c>
      <c r="K29" s="275">
        <f t="shared" si="5"/>
        <v>0.43333333233992261</v>
      </c>
      <c r="L29" s="276">
        <f t="shared" si="5"/>
        <v>0.41750000417232513</v>
      </c>
      <c r="M29" s="276">
        <f t="shared" si="5"/>
        <v>0.40333332618077594</v>
      </c>
      <c r="N29" s="277">
        <f t="shared" si="5"/>
        <v>7.3666666348775225</v>
      </c>
      <c r="O29" s="271">
        <f t="shared" si="5"/>
        <v>7.125</v>
      </c>
      <c r="P29" s="271">
        <f t="shared" si="5"/>
        <v>7.2333334287007647</v>
      </c>
      <c r="Q29" s="274">
        <f t="shared" si="5"/>
        <v>65.650001525878906</v>
      </c>
      <c r="R29" s="271">
        <f t="shared" si="5"/>
        <v>67.100000381469727</v>
      </c>
      <c r="S29" s="271">
        <f t="shared" si="5"/>
        <v>67.166666666666671</v>
      </c>
      <c r="T29" s="277">
        <f t="shared" si="5"/>
        <v>7.458333333333333</v>
      </c>
      <c r="U29" s="271">
        <f t="shared" si="5"/>
        <v>6.875</v>
      </c>
      <c r="V29" s="271">
        <f t="shared" si="5"/>
        <v>8</v>
      </c>
      <c r="W29" s="277">
        <f t="shared" si="5"/>
        <v>17.333333333333332</v>
      </c>
      <c r="X29" s="271">
        <f t="shared" si="5"/>
        <v>12.125</v>
      </c>
      <c r="Y29" s="271">
        <f t="shared" si="5"/>
        <v>21.166666666666668</v>
      </c>
      <c r="Z29" s="274" t="e">
        <f t="shared" si="5"/>
        <v>#DIV/0!</v>
      </c>
      <c r="AA29" s="271">
        <f t="shared" si="5"/>
        <v>2.199999988079071</v>
      </c>
      <c r="AB29" s="271">
        <f t="shared" si="5"/>
        <v>2.6666666666666665</v>
      </c>
      <c r="AC29" s="277" t="e">
        <f t="shared" si="5"/>
        <v>#DIV/0!</v>
      </c>
      <c r="AD29" s="271">
        <f t="shared" si="5"/>
        <v>2.9750000238418579</v>
      </c>
      <c r="AE29" s="271">
        <f t="shared" si="5"/>
        <v>4.7333332697550459</v>
      </c>
      <c r="AF29" s="272" t="e">
        <f t="shared" si="5"/>
        <v>#DIV/0!</v>
      </c>
      <c r="AG29" s="273">
        <f t="shared" si="5"/>
        <v>941.25</v>
      </c>
      <c r="AH29" s="273">
        <f t="shared" si="5"/>
        <v>910</v>
      </c>
      <c r="AI29" s="278" t="e">
        <f t="shared" si="5"/>
        <v>#DIV/0!</v>
      </c>
      <c r="AJ29" s="273" t="e">
        <f t="shared" si="5"/>
        <v>#DIV/0!</v>
      </c>
      <c r="AK29" s="273" t="e">
        <f t="shared" si="5"/>
        <v>#DIV/0!</v>
      </c>
      <c r="AL29" s="272" t="e">
        <f t="shared" si="5"/>
        <v>#DIV/0!</v>
      </c>
      <c r="AM29" s="273" t="e">
        <f t="shared" si="5"/>
        <v>#DIV/0!</v>
      </c>
      <c r="AN29" s="273" t="e">
        <f t="shared" si="5"/>
        <v>#DIV/0!</v>
      </c>
      <c r="AO29" s="277" t="e">
        <f t="shared" si="5"/>
        <v>#DIV/0!</v>
      </c>
      <c r="AP29" s="273" t="e">
        <f t="shared" si="5"/>
        <v>#DIV/0!</v>
      </c>
      <c r="AQ29" s="273" t="e">
        <f t="shared" si="5"/>
        <v>#DIV/0!</v>
      </c>
      <c r="AR29" s="274">
        <f t="shared" si="5"/>
        <v>5.0333333015441895</v>
      </c>
      <c r="AS29" s="271">
        <f t="shared" si="5"/>
        <v>4.8249999284744263</v>
      </c>
      <c r="AT29" s="271">
        <f t="shared" si="5"/>
        <v>4.6333332061767578</v>
      </c>
      <c r="AU29" s="277">
        <f t="shared" si="5"/>
        <v>8.4166666666666661</v>
      </c>
      <c r="AV29" s="271">
        <f t="shared" si="5"/>
        <v>8.2500001192092896</v>
      </c>
      <c r="AW29" s="271">
        <f t="shared" si="5"/>
        <v>6.166666666666667</v>
      </c>
      <c r="AX29" s="272">
        <f t="shared" si="5"/>
        <v>1180.8333333333333</v>
      </c>
      <c r="AY29" s="273">
        <f t="shared" si="5"/>
        <v>1098.75</v>
      </c>
      <c r="AZ29" s="273">
        <f t="shared" si="5"/>
        <v>1125</v>
      </c>
    </row>
    <row r="30" spans="1:53" s="248" customFormat="1" x14ac:dyDescent="0.25">
      <c r="A30" s="279" t="s">
        <v>188</v>
      </c>
      <c r="B30" s="347">
        <v>14.779999732971191</v>
      </c>
      <c r="C30" s="355"/>
      <c r="D30" s="355"/>
      <c r="E30" s="356">
        <v>425</v>
      </c>
      <c r="F30" s="357"/>
      <c r="G30" s="357"/>
      <c r="H30" s="358">
        <v>74.199996948242188</v>
      </c>
      <c r="I30" s="355"/>
      <c r="J30" s="355"/>
      <c r="K30" s="359">
        <v>0.44999998807907104</v>
      </c>
      <c r="L30" s="360"/>
      <c r="M30" s="360"/>
      <c r="N30" s="361">
        <v>7.0999999046325684</v>
      </c>
      <c r="O30" s="355"/>
      <c r="P30" s="355"/>
      <c r="Q30" s="358">
        <v>65.300003051757812</v>
      </c>
      <c r="R30" s="362"/>
      <c r="S30" s="362"/>
      <c r="T30" s="359">
        <v>6.25</v>
      </c>
      <c r="U30" s="360"/>
      <c r="V30" s="360"/>
      <c r="W30" s="359">
        <v>10</v>
      </c>
      <c r="X30" s="360"/>
      <c r="Y30" s="360"/>
      <c r="Z30" s="363"/>
      <c r="AA30" s="355"/>
      <c r="AB30" s="355"/>
      <c r="AC30" s="364"/>
      <c r="AD30" s="355"/>
      <c r="AE30" s="355"/>
      <c r="AF30" s="365"/>
      <c r="AG30" s="366"/>
      <c r="AH30" s="366"/>
      <c r="AI30" s="264"/>
      <c r="AJ30" s="353"/>
      <c r="AK30" s="265"/>
      <c r="AL30" s="285"/>
      <c r="AM30" s="353"/>
      <c r="AN30" s="265"/>
      <c r="AO30" s="286"/>
      <c r="AP30" s="353"/>
      <c r="AQ30" s="268"/>
      <c r="AR30" s="358">
        <v>4.1999998092651367</v>
      </c>
      <c r="AS30" s="355"/>
      <c r="AT30" s="355"/>
      <c r="AU30" s="361">
        <v>6.8000001907348633</v>
      </c>
      <c r="AV30" s="355"/>
      <c r="AW30" s="355"/>
      <c r="AX30" s="367">
        <v>1160</v>
      </c>
      <c r="AY30" s="366"/>
      <c r="AZ30" s="366"/>
    </row>
    <row r="31" spans="1:53" x14ac:dyDescent="0.25">
      <c r="A31" s="279" t="s">
        <v>189</v>
      </c>
      <c r="B31" s="358">
        <v>14.810000419616699</v>
      </c>
      <c r="C31" s="355"/>
      <c r="D31" s="355"/>
      <c r="E31" s="356">
        <v>445</v>
      </c>
      <c r="F31" s="357"/>
      <c r="G31" s="357"/>
      <c r="H31" s="358">
        <v>75.5</v>
      </c>
      <c r="I31" s="355"/>
      <c r="J31" s="355"/>
      <c r="K31" s="359">
        <v>0.43000000715255737</v>
      </c>
      <c r="L31" s="360"/>
      <c r="M31" s="360"/>
      <c r="N31" s="361">
        <v>7.9000000953674316</v>
      </c>
      <c r="O31" s="355"/>
      <c r="P31" s="355"/>
      <c r="Q31" s="358">
        <v>66.5</v>
      </c>
      <c r="R31" s="362"/>
      <c r="S31" s="362"/>
      <c r="T31" s="359">
        <v>6.25</v>
      </c>
      <c r="U31" s="360"/>
      <c r="V31" s="360"/>
      <c r="W31" s="359">
        <v>9</v>
      </c>
      <c r="X31" s="360"/>
      <c r="Y31" s="360"/>
      <c r="Z31" s="363"/>
      <c r="AA31" s="355"/>
      <c r="AB31" s="355"/>
      <c r="AC31" s="364"/>
      <c r="AD31" s="355"/>
      <c r="AE31" s="355"/>
      <c r="AF31" s="365"/>
      <c r="AG31" s="366"/>
      <c r="AH31" s="366"/>
      <c r="AI31" s="264"/>
      <c r="AJ31" s="353"/>
      <c r="AK31" s="265"/>
      <c r="AL31" s="285"/>
      <c r="AM31" s="353"/>
      <c r="AN31" s="265"/>
      <c r="AO31" s="286"/>
      <c r="AP31" s="353"/>
      <c r="AQ31" s="268"/>
      <c r="AR31" s="358">
        <v>4.5999999046325684</v>
      </c>
      <c r="AS31" s="355"/>
      <c r="AT31" s="355"/>
      <c r="AU31" s="361">
        <v>7</v>
      </c>
      <c r="AV31" s="355"/>
      <c r="AW31" s="355"/>
      <c r="AX31" s="367">
        <v>1150</v>
      </c>
      <c r="AY31" s="366"/>
      <c r="AZ31" s="366"/>
    </row>
    <row r="32" spans="1:53" x14ac:dyDescent="0.25">
      <c r="A32" s="279" t="s">
        <v>190</v>
      </c>
      <c r="B32" s="358">
        <v>15.039999961853027</v>
      </c>
      <c r="C32" s="355"/>
      <c r="D32" s="355"/>
      <c r="E32" s="356">
        <v>460</v>
      </c>
      <c r="F32" s="357"/>
      <c r="G32" s="357"/>
      <c r="H32" s="358">
        <v>75.699996948242188</v>
      </c>
      <c r="I32" s="355"/>
      <c r="J32" s="355"/>
      <c r="K32" s="359">
        <v>0.43999999761581421</v>
      </c>
      <c r="L32" s="360"/>
      <c r="M32" s="360"/>
      <c r="N32" s="361">
        <v>7.1999998092651367</v>
      </c>
      <c r="O32" s="355"/>
      <c r="P32" s="355"/>
      <c r="Q32" s="358">
        <v>64.400001525878906</v>
      </c>
      <c r="R32" s="362"/>
      <c r="S32" s="362"/>
      <c r="T32" s="359">
        <v>8</v>
      </c>
      <c r="U32" s="360"/>
      <c r="V32" s="360"/>
      <c r="W32" s="359">
        <v>11</v>
      </c>
      <c r="X32" s="360"/>
      <c r="Y32" s="360"/>
      <c r="Z32" s="363"/>
      <c r="AA32" s="355"/>
      <c r="AB32" s="355"/>
      <c r="AC32" s="364"/>
      <c r="AD32" s="355"/>
      <c r="AE32" s="355"/>
      <c r="AF32" s="365"/>
      <c r="AG32" s="366"/>
      <c r="AH32" s="366"/>
      <c r="AI32" s="264"/>
      <c r="AJ32" s="353"/>
      <c r="AK32" s="265"/>
      <c r="AL32" s="285"/>
      <c r="AM32" s="353"/>
      <c r="AN32" s="265"/>
      <c r="AO32" s="286"/>
      <c r="AP32" s="353"/>
      <c r="AQ32" s="268"/>
      <c r="AR32" s="358">
        <v>5</v>
      </c>
      <c r="AS32" s="355"/>
      <c r="AT32" s="355"/>
      <c r="AU32" s="361">
        <v>9</v>
      </c>
      <c r="AV32" s="355"/>
      <c r="AW32" s="355"/>
      <c r="AX32" s="367">
        <v>1175</v>
      </c>
      <c r="AY32" s="366"/>
      <c r="AZ32" s="366"/>
    </row>
    <row r="33" spans="1:52" x14ac:dyDescent="0.25">
      <c r="A33" s="279" t="s">
        <v>183</v>
      </c>
      <c r="B33" s="358">
        <v>15.239999771118164</v>
      </c>
      <c r="C33" s="312">
        <v>14.399999618530273</v>
      </c>
      <c r="D33" s="343">
        <v>14.220000267028809</v>
      </c>
      <c r="E33" s="356">
        <v>435</v>
      </c>
      <c r="F33" s="345">
        <v>405</v>
      </c>
      <c r="G33" s="346">
        <v>400</v>
      </c>
      <c r="H33" s="358">
        <v>74.599998474121094</v>
      </c>
      <c r="I33" s="312">
        <v>75.800003051757813</v>
      </c>
      <c r="J33" s="343">
        <v>75.599998474121094</v>
      </c>
      <c r="K33" s="359">
        <v>0.43000000715255737</v>
      </c>
      <c r="L33" s="349">
        <v>0.40999999642372131</v>
      </c>
      <c r="M33" s="350">
        <v>0.40000000596046448</v>
      </c>
      <c r="N33" s="361">
        <v>6.9000000953674316</v>
      </c>
      <c r="O33" s="312">
        <v>6.5999999046325684</v>
      </c>
      <c r="P33" s="343">
        <v>6.9000000953674316</v>
      </c>
      <c r="Q33" s="358">
        <v>65</v>
      </c>
      <c r="R33" s="312">
        <v>66.5</v>
      </c>
      <c r="S33" s="312">
        <v>66.900001525878906</v>
      </c>
      <c r="T33" s="359">
        <v>8.75</v>
      </c>
      <c r="U33" s="349">
        <v>7.25</v>
      </c>
      <c r="V33" s="349">
        <v>10.25</v>
      </c>
      <c r="W33" s="359">
        <v>32</v>
      </c>
      <c r="X33" s="349">
        <v>11.5</v>
      </c>
      <c r="Y33" s="312">
        <v>29</v>
      </c>
      <c r="Z33" s="269"/>
      <c r="AA33" s="312">
        <v>2.5</v>
      </c>
      <c r="AB33" s="312">
        <v>3</v>
      </c>
      <c r="AC33" s="283"/>
      <c r="AD33" s="312">
        <v>3.2999999523162842</v>
      </c>
      <c r="AE33" s="312">
        <v>5.1999998092651367</v>
      </c>
      <c r="AF33" s="284"/>
      <c r="AG33" s="352">
        <v>985</v>
      </c>
      <c r="AH33" s="352">
        <v>995</v>
      </c>
      <c r="AI33" s="264"/>
      <c r="AJ33" s="353"/>
      <c r="AK33" s="265"/>
      <c r="AL33" s="285"/>
      <c r="AM33" s="353"/>
      <c r="AN33" s="265"/>
      <c r="AO33" s="286"/>
      <c r="AP33" s="353"/>
      <c r="AQ33" s="268"/>
      <c r="AR33" s="358">
        <v>5.0999999046325684</v>
      </c>
      <c r="AS33" s="312">
        <v>4.6999998092651367</v>
      </c>
      <c r="AT33" s="312">
        <v>4.1999998092651367</v>
      </c>
      <c r="AU33" s="361">
        <v>9</v>
      </c>
      <c r="AV33" s="312">
        <v>8.5</v>
      </c>
      <c r="AW33" s="312">
        <v>7</v>
      </c>
      <c r="AX33" s="367">
        <v>1215</v>
      </c>
      <c r="AY33" s="352">
        <v>1140</v>
      </c>
      <c r="AZ33" s="352">
        <v>1175</v>
      </c>
    </row>
    <row r="34" spans="1:52" x14ac:dyDescent="0.25">
      <c r="A34" s="279" t="s">
        <v>191</v>
      </c>
      <c r="B34" s="358">
        <v>15.029999732971191</v>
      </c>
      <c r="C34" s="312">
        <v>13.579999923706055</v>
      </c>
      <c r="D34" s="343"/>
      <c r="E34" s="356">
        <v>415</v>
      </c>
      <c r="F34" s="345">
        <v>360</v>
      </c>
      <c r="G34" s="346"/>
      <c r="H34" s="358">
        <v>75</v>
      </c>
      <c r="I34" s="312">
        <v>76.300003051757813</v>
      </c>
      <c r="J34" s="343"/>
      <c r="K34" s="359">
        <v>0.43000000715255737</v>
      </c>
      <c r="L34" s="349">
        <v>0.43000000715255737</v>
      </c>
      <c r="M34" s="350"/>
      <c r="N34" s="361">
        <v>7.5999999046325684</v>
      </c>
      <c r="O34" s="312">
        <v>7.6999998092651367</v>
      </c>
      <c r="P34" s="343"/>
      <c r="Q34" s="358">
        <v>67.300003051757813</v>
      </c>
      <c r="R34" s="312">
        <v>67.300003051757813</v>
      </c>
      <c r="S34" s="312"/>
      <c r="T34" s="359">
        <v>8.25</v>
      </c>
      <c r="U34" s="349">
        <v>6.25</v>
      </c>
      <c r="V34" s="349"/>
      <c r="W34" s="359">
        <v>31</v>
      </c>
      <c r="X34" s="349">
        <v>10.75</v>
      </c>
      <c r="Y34" s="312"/>
      <c r="Z34" s="269"/>
      <c r="AA34" s="312">
        <v>2.0999999046325684</v>
      </c>
      <c r="AB34" s="312"/>
      <c r="AC34" s="283"/>
      <c r="AD34" s="312">
        <v>2.9000000953674316</v>
      </c>
      <c r="AE34" s="312"/>
      <c r="AF34" s="284"/>
      <c r="AG34" s="352">
        <v>915</v>
      </c>
      <c r="AH34" s="352"/>
      <c r="AI34" s="264"/>
      <c r="AJ34" s="353"/>
      <c r="AK34" s="265"/>
      <c r="AL34" s="285"/>
      <c r="AM34" s="353"/>
      <c r="AN34" s="265"/>
      <c r="AO34" s="286"/>
      <c r="AP34" s="353"/>
      <c r="AQ34" s="268"/>
      <c r="AR34" s="358">
        <v>5.4000000953674316</v>
      </c>
      <c r="AS34" s="312">
        <v>5.1999998092651367</v>
      </c>
      <c r="AT34" s="312"/>
      <c r="AU34" s="361">
        <v>9.3000001907348633</v>
      </c>
      <c r="AV34" s="312">
        <v>9.1000003814697266</v>
      </c>
      <c r="AW34" s="312"/>
      <c r="AX34" s="367">
        <v>1200</v>
      </c>
      <c r="AY34" s="352">
        <v>1065</v>
      </c>
      <c r="AZ34" s="352"/>
    </row>
    <row r="35" spans="1:52" x14ac:dyDescent="0.25">
      <c r="A35" s="279" t="s">
        <v>186</v>
      </c>
      <c r="B35" s="358">
        <v>14.289999961853027</v>
      </c>
      <c r="C35" s="312">
        <v>13.840000152587891</v>
      </c>
      <c r="D35" s="343">
        <v>13.430000305175781</v>
      </c>
      <c r="E35" s="356">
        <v>460</v>
      </c>
      <c r="F35" s="345">
        <v>425</v>
      </c>
      <c r="G35" s="346">
        <v>435</v>
      </c>
      <c r="H35" s="358">
        <v>75.300003051757813</v>
      </c>
      <c r="I35" s="312">
        <v>76</v>
      </c>
      <c r="J35" s="343">
        <v>75.699996948242188</v>
      </c>
      <c r="K35" s="359">
        <v>0.41999998688697815</v>
      </c>
      <c r="L35" s="349">
        <v>0.43000000715255737</v>
      </c>
      <c r="M35" s="350">
        <v>0.41999998688697815</v>
      </c>
      <c r="N35" s="361">
        <v>7.5</v>
      </c>
      <c r="O35" s="312">
        <v>7.4000000953674316</v>
      </c>
      <c r="P35" s="343">
        <v>7.5</v>
      </c>
      <c r="Q35" s="358">
        <v>65.400001525878906</v>
      </c>
      <c r="R35" s="312">
        <v>68.199996948242188</v>
      </c>
      <c r="S35" s="312">
        <v>67.599998474121094</v>
      </c>
      <c r="T35" s="359">
        <v>7.25</v>
      </c>
      <c r="U35" s="349">
        <v>6.25</v>
      </c>
      <c r="V35" s="349">
        <v>7</v>
      </c>
      <c r="W35" s="359">
        <v>11</v>
      </c>
      <c r="X35" s="349">
        <v>8.75</v>
      </c>
      <c r="Y35" s="312">
        <v>9</v>
      </c>
      <c r="Z35" s="269"/>
      <c r="AA35" s="312">
        <v>2.2000000476837158</v>
      </c>
      <c r="AB35" s="312">
        <v>2.5999999046325684</v>
      </c>
      <c r="AC35" s="283"/>
      <c r="AD35" s="312">
        <v>2.9000000953674316</v>
      </c>
      <c r="AE35" s="312">
        <v>4.5</v>
      </c>
      <c r="AF35" s="284"/>
      <c r="AG35" s="352">
        <v>940</v>
      </c>
      <c r="AH35" s="352">
        <v>890</v>
      </c>
      <c r="AI35" s="264"/>
      <c r="AJ35" s="353"/>
      <c r="AK35" s="265"/>
      <c r="AL35" s="285"/>
      <c r="AM35" s="353"/>
      <c r="AN35" s="265"/>
      <c r="AO35" s="286"/>
      <c r="AP35" s="353"/>
      <c r="AQ35" s="268"/>
      <c r="AR35" s="358">
        <v>5.9000000953674316</v>
      </c>
      <c r="AS35" s="312">
        <v>4.9000000953674316</v>
      </c>
      <c r="AT35" s="312">
        <v>5.6999998092651367</v>
      </c>
      <c r="AU35" s="361">
        <v>9.3999996185302734</v>
      </c>
      <c r="AV35" s="312">
        <v>7.5999999046325684</v>
      </c>
      <c r="AW35" s="312">
        <v>5.1999998092651367</v>
      </c>
      <c r="AX35" s="367">
        <v>1185</v>
      </c>
      <c r="AY35" s="352">
        <v>1065</v>
      </c>
      <c r="AZ35" s="352">
        <v>1075</v>
      </c>
    </row>
    <row r="36" spans="1:52" x14ac:dyDescent="0.25">
      <c r="A36" s="287" t="s">
        <v>66</v>
      </c>
      <c r="B36" s="368"/>
      <c r="C36" s="329">
        <v>13.920000076293945</v>
      </c>
      <c r="D36" s="369">
        <v>13.529999732971191</v>
      </c>
      <c r="E36" s="299"/>
      <c r="F36" s="331">
        <v>395</v>
      </c>
      <c r="G36" s="370">
        <v>395</v>
      </c>
      <c r="H36" s="368"/>
      <c r="I36" s="329">
        <v>77.400001525878906</v>
      </c>
      <c r="J36" s="369">
        <v>76.400001525878906</v>
      </c>
      <c r="K36" s="371"/>
      <c r="L36" s="334">
        <v>0.40000000596046448</v>
      </c>
      <c r="M36" s="372">
        <v>0.38999998569488525</v>
      </c>
      <c r="N36" s="299"/>
      <c r="O36" s="329">
        <v>6.8000001907348633</v>
      </c>
      <c r="P36" s="369">
        <v>7.3000001907348633</v>
      </c>
      <c r="Q36" s="368"/>
      <c r="R36" s="329">
        <v>66.400001525878906</v>
      </c>
      <c r="S36" s="329">
        <v>67</v>
      </c>
      <c r="T36" s="373"/>
      <c r="U36" s="334">
        <v>7.75</v>
      </c>
      <c r="V36" s="374">
        <v>6.75</v>
      </c>
      <c r="W36" s="375"/>
      <c r="X36" s="334">
        <v>17.5</v>
      </c>
      <c r="Y36" s="329">
        <v>25.5</v>
      </c>
      <c r="Z36" s="288"/>
      <c r="AA36" s="329">
        <v>2</v>
      </c>
      <c r="AB36" s="329">
        <v>2.4000000953674316</v>
      </c>
      <c r="AC36" s="295"/>
      <c r="AD36" s="329">
        <v>2.7999999523162842</v>
      </c>
      <c r="AE36" s="329">
        <v>4.5</v>
      </c>
      <c r="AF36" s="296"/>
      <c r="AG36" s="336">
        <v>925</v>
      </c>
      <c r="AH36" s="336">
        <v>845</v>
      </c>
      <c r="AI36" s="297"/>
      <c r="AJ36" s="376"/>
      <c r="AK36" s="298"/>
      <c r="AL36" s="299"/>
      <c r="AM36" s="376"/>
      <c r="AN36" s="298"/>
      <c r="AO36" s="300"/>
      <c r="AP36" s="376"/>
      <c r="AQ36" s="301"/>
      <c r="AR36" s="328"/>
      <c r="AS36" s="329">
        <v>4.5</v>
      </c>
      <c r="AT36" s="329">
        <v>4</v>
      </c>
      <c r="AU36" s="333"/>
      <c r="AV36" s="329">
        <v>7.8000001907348633</v>
      </c>
      <c r="AW36" s="329">
        <v>6.3000001907348633</v>
      </c>
      <c r="AX36" s="333"/>
      <c r="AY36" s="336">
        <v>1125</v>
      </c>
      <c r="AZ36" s="336">
        <v>1125</v>
      </c>
    </row>
    <row r="37" spans="1:52" x14ac:dyDescent="0.25">
      <c r="AR37" s="377"/>
      <c r="AS37" s="377"/>
    </row>
  </sheetData>
  <mergeCells count="73">
    <mergeCell ref="AI2:AQ2"/>
    <mergeCell ref="AC3:AE3"/>
    <mergeCell ref="T3:V3"/>
    <mergeCell ref="W3:Y3"/>
    <mergeCell ref="Z3:AB3"/>
    <mergeCell ref="AO3:AQ3"/>
    <mergeCell ref="H2:P2"/>
    <mergeCell ref="Q2:Y2"/>
    <mergeCell ref="Z2:AH2"/>
    <mergeCell ref="A13:A15"/>
    <mergeCell ref="B13:G13"/>
    <mergeCell ref="H13:P13"/>
    <mergeCell ref="Q13:Y13"/>
    <mergeCell ref="Z13:AH13"/>
    <mergeCell ref="AR3:AT3"/>
    <mergeCell ref="AU3:AW3"/>
    <mergeCell ref="AX3:AZ3"/>
    <mergeCell ref="A12:AQ12"/>
    <mergeCell ref="A2:A4"/>
    <mergeCell ref="AF3:AH3"/>
    <mergeCell ref="AI3:AK3"/>
    <mergeCell ref="AL3:AN3"/>
    <mergeCell ref="AR2:AZ2"/>
    <mergeCell ref="B3:D3"/>
    <mergeCell ref="E3:G3"/>
    <mergeCell ref="H3:J3"/>
    <mergeCell ref="K3:M3"/>
    <mergeCell ref="N3:P3"/>
    <mergeCell ref="Q3:S3"/>
    <mergeCell ref="B2:G2"/>
    <mergeCell ref="AI13:AQ13"/>
    <mergeCell ref="AR13:AZ13"/>
    <mergeCell ref="B14:D14"/>
    <mergeCell ref="E14:G14"/>
    <mergeCell ref="H14:J14"/>
    <mergeCell ref="K14:M14"/>
    <mergeCell ref="N14:P14"/>
    <mergeCell ref="Q14:S14"/>
    <mergeCell ref="T14:V14"/>
    <mergeCell ref="W14:Y14"/>
    <mergeCell ref="AR14:AT14"/>
    <mergeCell ref="AU14:AW14"/>
    <mergeCell ref="AX14:AZ14"/>
    <mergeCell ref="A25:A27"/>
    <mergeCell ref="B25:G25"/>
    <mergeCell ref="H25:P25"/>
    <mergeCell ref="Q25:Y25"/>
    <mergeCell ref="Z25:AH25"/>
    <mergeCell ref="AI25:AQ25"/>
    <mergeCell ref="AR25:AZ25"/>
    <mergeCell ref="Z14:AB14"/>
    <mergeCell ref="AC14:AE14"/>
    <mergeCell ref="AF14:AH14"/>
    <mergeCell ref="AI14:AK14"/>
    <mergeCell ref="AL14:AN14"/>
    <mergeCell ref="AO14:AQ14"/>
    <mergeCell ref="AI26:AK26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L26:AN26"/>
    <mergeCell ref="AO26:AQ26"/>
    <mergeCell ref="AR26:AT26"/>
    <mergeCell ref="AU26:AW26"/>
    <mergeCell ref="AX26:AZ26"/>
  </mergeCells>
  <pageMargins left="0.75" right="0.25" top="0.75" bottom="0.75" header="0.3" footer="0.3"/>
  <pageSetup paperSize="17" scale="54" fitToHeight="0" orientation="landscape" r:id="rId1"/>
  <headerFooter>
    <oddHeader>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AR49"/>
  <sheetViews>
    <sheetView tabSelected="1" zoomScale="75" zoomScaleNormal="75" workbookViewId="0">
      <pane xSplit="1" ySplit="14" topLeftCell="B15" activePane="bottomRight" state="frozen"/>
      <selection pane="topRight" activeCell="B1" sqref="B1"/>
      <selection pane="bottomLeft" activeCell="A14" sqref="A14"/>
      <selection pane="bottomRight" activeCell="H22" sqref="H22"/>
    </sheetView>
  </sheetViews>
  <sheetFormatPr defaultRowHeight="15" x14ac:dyDescent="0.2"/>
  <cols>
    <col min="2" max="2" width="14.5703125" style="7" customWidth="1"/>
    <col min="3" max="3" width="14.5703125" style="8" customWidth="1"/>
    <col min="4" max="4" width="4.140625" style="8" customWidth="1"/>
    <col min="5" max="6" width="4" style="8" customWidth="1"/>
    <col min="7" max="7" width="3.7109375" style="8" customWidth="1"/>
    <col min="8" max="8" width="27.140625" style="39" customWidth="1"/>
    <col min="9" max="10" width="8.7109375" customWidth="1"/>
    <col min="11" max="11" width="10" customWidth="1"/>
    <col min="12" max="12" width="8.7109375" customWidth="1"/>
    <col min="13" max="13" width="11.140625" customWidth="1"/>
    <col min="14" max="15" width="8.7109375" customWidth="1"/>
    <col min="16" max="17" width="9.42578125" customWidth="1"/>
    <col min="18" max="18" width="10.140625" customWidth="1"/>
    <col min="19" max="19" width="9.85546875" customWidth="1"/>
    <col min="20" max="20" width="9.85546875" style="1" customWidth="1"/>
    <col min="21" max="21" width="10.5703125" style="2" customWidth="1"/>
    <col min="22" max="24" width="10.5703125" style="155" customWidth="1"/>
    <col min="25" max="26" width="8.7109375" customWidth="1"/>
    <col min="27" max="27" width="10.5703125" customWidth="1"/>
    <col min="28" max="28" width="11" customWidth="1"/>
    <col min="29" max="29" width="13.140625" customWidth="1"/>
    <col min="30" max="30" width="10.42578125" customWidth="1"/>
    <col min="31" max="31" width="9.42578125" customWidth="1"/>
    <col min="32" max="32" width="10.42578125" customWidth="1"/>
    <col min="33" max="33" width="10.140625" bestFit="1" customWidth="1"/>
    <col min="34" max="34" width="9.42578125" bestFit="1" customWidth="1"/>
    <col min="35" max="36" width="10.140625" bestFit="1" customWidth="1"/>
    <col min="37" max="37" width="9.28515625" bestFit="1" customWidth="1"/>
    <col min="38" max="39" width="10.140625" bestFit="1" customWidth="1"/>
    <col min="40" max="40" width="9.28515625" bestFit="1" customWidth="1"/>
    <col min="41" max="42" width="10.140625" bestFit="1" customWidth="1"/>
    <col min="43" max="43" width="9.28515625" bestFit="1" customWidth="1"/>
    <col min="44" max="44" width="10.140625" bestFit="1" customWidth="1"/>
  </cols>
  <sheetData>
    <row r="1" spans="1:44" ht="18" customHeight="1" thickBot="1" x14ac:dyDescent="0.3">
      <c r="B1" s="959" t="s">
        <v>13</v>
      </c>
      <c r="C1" s="962" t="s">
        <v>21</v>
      </c>
      <c r="D1" s="965" t="s">
        <v>54</v>
      </c>
      <c r="E1" s="966"/>
      <c r="F1" s="966"/>
      <c r="G1" s="966"/>
      <c r="H1" s="967" t="s">
        <v>50</v>
      </c>
      <c r="I1" s="968"/>
      <c r="J1" s="968"/>
      <c r="K1" s="968"/>
      <c r="L1" s="968"/>
      <c r="M1" s="969"/>
      <c r="N1" s="1009" t="s">
        <v>51</v>
      </c>
      <c r="O1" s="1010"/>
      <c r="P1" s="1010"/>
      <c r="Q1" s="1011"/>
      <c r="R1" s="1009" t="s">
        <v>52</v>
      </c>
      <c r="S1" s="1010"/>
      <c r="T1" s="1010"/>
      <c r="U1" s="1010"/>
      <c r="V1" s="1010"/>
      <c r="W1" s="1010"/>
      <c r="X1" s="1010"/>
      <c r="Y1" s="1016" t="s">
        <v>53</v>
      </c>
      <c r="Z1" s="1017"/>
      <c r="AA1" s="1017"/>
      <c r="AB1" s="1017"/>
      <c r="AC1" s="1018"/>
      <c r="AD1" s="1006" t="s">
        <v>207</v>
      </c>
      <c r="AE1" s="1007"/>
      <c r="AF1" s="1008"/>
      <c r="AG1" s="971" t="s">
        <v>196</v>
      </c>
      <c r="AH1" s="972"/>
      <c r="AI1" s="972"/>
      <c r="AJ1" s="972"/>
      <c r="AK1" s="972"/>
      <c r="AL1" s="972"/>
      <c r="AM1" s="971" t="s">
        <v>197</v>
      </c>
      <c r="AN1" s="972"/>
      <c r="AO1" s="972"/>
      <c r="AP1" s="972"/>
      <c r="AQ1" s="972"/>
      <c r="AR1" s="973"/>
    </row>
    <row r="2" spans="1:44" ht="41.25" customHeight="1" x14ac:dyDescent="0.2">
      <c r="B2" s="960"/>
      <c r="C2" s="963"/>
      <c r="D2" s="974" t="s">
        <v>57</v>
      </c>
      <c r="E2" s="976" t="s">
        <v>58</v>
      </c>
      <c r="F2" s="976" t="s">
        <v>59</v>
      </c>
      <c r="G2" s="978" t="s">
        <v>60</v>
      </c>
      <c r="H2" s="980" t="s">
        <v>195</v>
      </c>
      <c r="I2" s="965" t="s">
        <v>7</v>
      </c>
      <c r="J2" s="966" t="s">
        <v>3</v>
      </c>
      <c r="K2" s="966" t="s">
        <v>4</v>
      </c>
      <c r="L2" s="983" t="s">
        <v>0</v>
      </c>
      <c r="M2" s="985" t="s">
        <v>5</v>
      </c>
      <c r="N2" s="987" t="s">
        <v>29</v>
      </c>
      <c r="O2" s="966" t="s">
        <v>28</v>
      </c>
      <c r="P2" s="966" t="s">
        <v>6</v>
      </c>
      <c r="Q2" s="989" t="s">
        <v>8</v>
      </c>
      <c r="R2" s="987" t="s">
        <v>9</v>
      </c>
      <c r="S2" s="998" t="s">
        <v>10</v>
      </c>
      <c r="T2" s="1012" t="s">
        <v>11</v>
      </c>
      <c r="U2" s="1014" t="s">
        <v>198</v>
      </c>
      <c r="V2" s="998" t="s">
        <v>47</v>
      </c>
      <c r="W2" s="998" t="s">
        <v>48</v>
      </c>
      <c r="X2" s="1000" t="s">
        <v>49</v>
      </c>
      <c r="Y2" s="1002" t="s">
        <v>250</v>
      </c>
      <c r="Z2" s="1004" t="s">
        <v>251</v>
      </c>
      <c r="AA2" s="1004" t="s">
        <v>252</v>
      </c>
      <c r="AB2" s="1004" t="s">
        <v>222</v>
      </c>
      <c r="AC2" s="996" t="s">
        <v>223</v>
      </c>
      <c r="AD2" s="1006" t="s">
        <v>199</v>
      </c>
      <c r="AE2" s="1007"/>
      <c r="AF2" s="1008"/>
      <c r="AG2" s="994" t="s">
        <v>199</v>
      </c>
      <c r="AH2" s="992"/>
      <c r="AI2" s="992"/>
      <c r="AJ2" s="991" t="s">
        <v>200</v>
      </c>
      <c r="AK2" s="992"/>
      <c r="AL2" s="993"/>
      <c r="AM2" s="994" t="s">
        <v>199</v>
      </c>
      <c r="AN2" s="992"/>
      <c r="AO2" s="992"/>
      <c r="AP2" s="991" t="s">
        <v>200</v>
      </c>
      <c r="AQ2" s="992"/>
      <c r="AR2" s="995"/>
    </row>
    <row r="3" spans="1:44" s="438" customFormat="1" ht="24.95" customHeight="1" thickBot="1" x14ac:dyDescent="0.3">
      <c r="B3" s="961"/>
      <c r="C3" s="964"/>
      <c r="D3" s="975"/>
      <c r="E3" s="977"/>
      <c r="F3" s="977"/>
      <c r="G3" s="979"/>
      <c r="H3" s="981"/>
      <c r="I3" s="982"/>
      <c r="J3" s="970"/>
      <c r="K3" s="970"/>
      <c r="L3" s="984"/>
      <c r="M3" s="986"/>
      <c r="N3" s="988"/>
      <c r="O3" s="970"/>
      <c r="P3" s="970"/>
      <c r="Q3" s="990"/>
      <c r="R3" s="988"/>
      <c r="S3" s="999"/>
      <c r="T3" s="1013"/>
      <c r="U3" s="1015"/>
      <c r="V3" s="999"/>
      <c r="W3" s="999"/>
      <c r="X3" s="1001"/>
      <c r="Y3" s="1003"/>
      <c r="Z3" s="1005"/>
      <c r="AA3" s="1005"/>
      <c r="AB3" s="1005"/>
      <c r="AC3" s="997"/>
      <c r="AD3" s="439" t="s">
        <v>201</v>
      </c>
      <c r="AE3" s="440" t="s">
        <v>202</v>
      </c>
      <c r="AF3" s="441" t="s">
        <v>203</v>
      </c>
      <c r="AG3" s="442" t="s">
        <v>201</v>
      </c>
      <c r="AH3" s="443" t="s">
        <v>202</v>
      </c>
      <c r="AI3" s="443" t="s">
        <v>203</v>
      </c>
      <c r="AJ3" s="444" t="s">
        <v>201</v>
      </c>
      <c r="AK3" s="443" t="s">
        <v>202</v>
      </c>
      <c r="AL3" s="443" t="s">
        <v>203</v>
      </c>
      <c r="AM3" s="442" t="s">
        <v>201</v>
      </c>
      <c r="AN3" s="443" t="s">
        <v>202</v>
      </c>
      <c r="AO3" s="445" t="s">
        <v>203</v>
      </c>
      <c r="AP3" s="446" t="s">
        <v>201</v>
      </c>
      <c r="AQ3" s="443" t="s">
        <v>202</v>
      </c>
      <c r="AR3" s="815" t="s">
        <v>203</v>
      </c>
    </row>
    <row r="4" spans="1:44" s="9" customFormat="1" ht="24.95" customHeight="1" thickBot="1" x14ac:dyDescent="0.25">
      <c r="B4" s="72" t="s">
        <v>194</v>
      </c>
      <c r="C4" s="63"/>
      <c r="D4" s="63"/>
      <c r="E4" s="63"/>
      <c r="F4" s="63"/>
      <c r="G4" s="63"/>
      <c r="H4" s="64"/>
      <c r="I4" s="73"/>
      <c r="J4" s="73"/>
      <c r="K4" s="73"/>
      <c r="L4" s="74"/>
      <c r="M4" s="74"/>
      <c r="N4" s="73"/>
      <c r="O4" s="73"/>
      <c r="P4" s="73"/>
      <c r="Q4" s="73"/>
      <c r="R4" s="73"/>
      <c r="S4" s="75"/>
      <c r="T4" s="590">
        <v>42424</v>
      </c>
      <c r="U4" s="65"/>
      <c r="V4" s="73"/>
      <c r="W4" s="589" t="s">
        <v>240</v>
      </c>
      <c r="X4" s="73"/>
      <c r="Y4" s="66"/>
      <c r="Z4" s="65"/>
      <c r="AA4" s="65"/>
      <c r="AB4" s="65"/>
      <c r="AC4" s="65"/>
      <c r="AD4" s="73"/>
      <c r="AE4" s="73"/>
      <c r="AF4" s="73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</row>
    <row r="5" spans="1:44" s="18" customFormat="1" ht="24.95" customHeight="1" x14ac:dyDescent="0.35">
      <c r="B5" s="387" t="s">
        <v>12</v>
      </c>
      <c r="C5" s="388"/>
      <c r="D5" s="52"/>
      <c r="E5" s="52"/>
      <c r="F5" s="52"/>
      <c r="G5" s="106"/>
      <c r="H5" s="112"/>
      <c r="I5" s="11">
        <v>1</v>
      </c>
      <c r="J5" s="11">
        <v>1</v>
      </c>
      <c r="K5" s="12"/>
      <c r="L5" s="13">
        <v>80</v>
      </c>
      <c r="M5" s="113">
        <v>250</v>
      </c>
      <c r="N5" s="96">
        <v>1.69</v>
      </c>
      <c r="O5" s="11">
        <v>1.69</v>
      </c>
      <c r="P5" s="71">
        <v>-0.06</v>
      </c>
      <c r="Q5" s="102">
        <v>-1.69</v>
      </c>
      <c r="R5" s="96">
        <v>3</v>
      </c>
      <c r="S5" s="15"/>
      <c r="T5" s="591"/>
      <c r="U5" s="53"/>
      <c r="V5" s="143"/>
      <c r="W5" s="483"/>
      <c r="X5" s="484">
        <v>4</v>
      </c>
      <c r="Y5" s="90">
        <v>4</v>
      </c>
      <c r="Z5" s="53"/>
      <c r="AA5" s="53"/>
      <c r="AB5" s="55">
        <v>100</v>
      </c>
      <c r="AC5" s="759">
        <v>0.1</v>
      </c>
      <c r="AD5" s="517">
        <v>2</v>
      </c>
      <c r="AE5" s="452">
        <v>-0.2</v>
      </c>
      <c r="AF5" s="518"/>
      <c r="AG5" s="517">
        <v>2</v>
      </c>
      <c r="AH5" s="452">
        <v>-0.2</v>
      </c>
      <c r="AI5" s="452">
        <v>2</v>
      </c>
      <c r="AJ5" s="452">
        <v>2</v>
      </c>
      <c r="AK5" s="452">
        <v>-0.2</v>
      </c>
      <c r="AL5" s="519">
        <v>2</v>
      </c>
      <c r="AM5" s="517">
        <v>2</v>
      </c>
      <c r="AN5" s="452">
        <v>-0.2</v>
      </c>
      <c r="AO5" s="452">
        <v>-2</v>
      </c>
      <c r="AP5" s="452">
        <v>2</v>
      </c>
      <c r="AQ5" s="452">
        <v>-0.2</v>
      </c>
      <c r="AR5" s="816">
        <v>-2</v>
      </c>
    </row>
    <row r="6" spans="1:44" s="18" customFormat="1" ht="24.95" customHeight="1" x14ac:dyDescent="0.35">
      <c r="B6" s="389" t="s">
        <v>192</v>
      </c>
      <c r="C6" s="390"/>
      <c r="D6" s="10"/>
      <c r="E6" s="10"/>
      <c r="F6" s="10"/>
      <c r="G6" s="107"/>
      <c r="H6" s="114"/>
      <c r="I6" s="19">
        <v>0.4</v>
      </c>
      <c r="J6" s="19">
        <v>0.4</v>
      </c>
      <c r="K6" s="20"/>
      <c r="L6" s="21">
        <v>40</v>
      </c>
      <c r="M6" s="115">
        <v>150</v>
      </c>
      <c r="N6" s="97">
        <v>0.8</v>
      </c>
      <c r="O6" s="19">
        <v>0.8</v>
      </c>
      <c r="P6" s="14">
        <v>-0.03</v>
      </c>
      <c r="Q6" s="103">
        <v>-0.8</v>
      </c>
      <c r="R6" s="97">
        <v>1.5</v>
      </c>
      <c r="S6" s="22"/>
      <c r="T6" s="592"/>
      <c r="U6" s="17"/>
      <c r="V6" s="144"/>
      <c r="W6" s="483"/>
      <c r="X6" s="485">
        <v>2</v>
      </c>
      <c r="Y6" s="91">
        <v>2</v>
      </c>
      <c r="Z6" s="17"/>
      <c r="AA6" s="17"/>
      <c r="AB6" s="16">
        <v>50</v>
      </c>
      <c r="AC6" s="760">
        <v>0.05</v>
      </c>
      <c r="AD6" s="520">
        <v>1</v>
      </c>
      <c r="AE6" s="453">
        <v>-0.1</v>
      </c>
      <c r="AF6" s="521"/>
      <c r="AG6" s="520">
        <v>1</v>
      </c>
      <c r="AH6" s="453">
        <v>-0.1</v>
      </c>
      <c r="AI6" s="453">
        <v>1</v>
      </c>
      <c r="AJ6" s="453">
        <v>1</v>
      </c>
      <c r="AK6" s="453">
        <v>-0.1</v>
      </c>
      <c r="AL6" s="522">
        <v>1</v>
      </c>
      <c r="AM6" s="520">
        <v>1</v>
      </c>
      <c r="AN6" s="453">
        <v>-0.1</v>
      </c>
      <c r="AO6" s="453">
        <v>-1</v>
      </c>
      <c r="AP6" s="453">
        <v>1</v>
      </c>
      <c r="AQ6" s="453">
        <v>-0.1</v>
      </c>
      <c r="AR6" s="817">
        <v>-1</v>
      </c>
    </row>
    <row r="7" spans="1:44" s="18" customFormat="1" ht="24.95" customHeight="1" x14ac:dyDescent="0.35">
      <c r="B7" s="391" t="s">
        <v>193</v>
      </c>
      <c r="C7" s="388"/>
      <c r="D7" s="10"/>
      <c r="E7" s="10"/>
      <c r="F7" s="10"/>
      <c r="G7" s="107"/>
      <c r="H7" s="114"/>
      <c r="I7" s="19">
        <v>-0.6</v>
      </c>
      <c r="J7" s="19">
        <v>-0.6</v>
      </c>
      <c r="K7" s="19">
        <v>0.39</v>
      </c>
      <c r="L7" s="21">
        <v>-40</v>
      </c>
      <c r="M7" s="115">
        <v>-150</v>
      </c>
      <c r="N7" s="97">
        <v>-0.8</v>
      </c>
      <c r="O7" s="19">
        <v>-0.8</v>
      </c>
      <c r="P7" s="14">
        <v>0.03</v>
      </c>
      <c r="Q7" s="103">
        <v>0.8</v>
      </c>
      <c r="R7" s="97">
        <v>-1.5</v>
      </c>
      <c r="S7" s="22"/>
      <c r="T7" s="592"/>
      <c r="U7" s="17"/>
      <c r="V7" s="144"/>
      <c r="W7" s="488">
        <v>-30</v>
      </c>
      <c r="X7" s="485">
        <v>-2</v>
      </c>
      <c r="Y7" s="91">
        <v>-2</v>
      </c>
      <c r="Z7" s="17"/>
      <c r="AA7" s="17"/>
      <c r="AB7" s="16">
        <v>-50</v>
      </c>
      <c r="AC7" s="760">
        <v>-0.1</v>
      </c>
      <c r="AD7" s="520">
        <v>-1</v>
      </c>
      <c r="AE7" s="453">
        <v>0.1</v>
      </c>
      <c r="AF7" s="521"/>
      <c r="AG7" s="520">
        <v>-1</v>
      </c>
      <c r="AH7" s="453">
        <v>0.1</v>
      </c>
      <c r="AI7" s="453">
        <v>-1</v>
      </c>
      <c r="AJ7" s="453">
        <v>-1</v>
      </c>
      <c r="AK7" s="453">
        <v>0.1</v>
      </c>
      <c r="AL7" s="522">
        <v>-1</v>
      </c>
      <c r="AM7" s="520">
        <v>-1</v>
      </c>
      <c r="AN7" s="453">
        <v>0.1</v>
      </c>
      <c r="AO7" s="453">
        <v>1</v>
      </c>
      <c r="AP7" s="453">
        <v>-1</v>
      </c>
      <c r="AQ7" s="453">
        <v>0.1</v>
      </c>
      <c r="AR7" s="817">
        <v>1</v>
      </c>
    </row>
    <row r="8" spans="1:44" s="18" customFormat="1" ht="24.95" customHeight="1" thickBot="1" x14ac:dyDescent="0.4">
      <c r="B8" s="392" t="s">
        <v>2</v>
      </c>
      <c r="C8" s="388"/>
      <c r="D8" s="23"/>
      <c r="E8" s="23"/>
      <c r="F8" s="23"/>
      <c r="G8" s="108"/>
      <c r="H8" s="116"/>
      <c r="I8" s="24">
        <v>-1.1000000000000001</v>
      </c>
      <c r="J8" s="24">
        <v>-1.1000000000000001</v>
      </c>
      <c r="K8" s="25"/>
      <c r="L8" s="26">
        <v>-80</v>
      </c>
      <c r="M8" s="117">
        <v>-250</v>
      </c>
      <c r="N8" s="98">
        <v>-1.69</v>
      </c>
      <c r="O8" s="24">
        <v>-1.69</v>
      </c>
      <c r="P8" s="27">
        <v>0.06</v>
      </c>
      <c r="Q8" s="104">
        <v>1.69</v>
      </c>
      <c r="R8" s="98">
        <v>-3</v>
      </c>
      <c r="S8" s="28"/>
      <c r="T8" s="593"/>
      <c r="U8" s="30"/>
      <c r="V8" s="145"/>
      <c r="W8" s="513">
        <v>-50</v>
      </c>
      <c r="X8" s="486">
        <v>-4</v>
      </c>
      <c r="Y8" s="393">
        <v>-4</v>
      </c>
      <c r="Z8" s="30"/>
      <c r="AA8" s="30"/>
      <c r="AB8" s="29">
        <v>-100</v>
      </c>
      <c r="AC8" s="761">
        <v>-0.15</v>
      </c>
      <c r="AD8" s="523">
        <v>-2</v>
      </c>
      <c r="AE8" s="454">
        <v>0.2</v>
      </c>
      <c r="AF8" s="524"/>
      <c r="AG8" s="523">
        <v>-2</v>
      </c>
      <c r="AH8" s="454">
        <v>0.2</v>
      </c>
      <c r="AI8" s="454">
        <v>-2</v>
      </c>
      <c r="AJ8" s="454">
        <v>-2</v>
      </c>
      <c r="AK8" s="454">
        <v>0.2</v>
      </c>
      <c r="AL8" s="525">
        <v>-2</v>
      </c>
      <c r="AM8" s="523">
        <v>-2</v>
      </c>
      <c r="AN8" s="454">
        <v>0.2</v>
      </c>
      <c r="AO8" s="454">
        <v>2</v>
      </c>
      <c r="AP8" s="454">
        <v>-2</v>
      </c>
      <c r="AQ8" s="454">
        <v>0.2</v>
      </c>
      <c r="AR8" s="818">
        <v>2</v>
      </c>
    </row>
    <row r="9" spans="1:44" s="31" customFormat="1" ht="24.95" customHeight="1" thickBot="1" x14ac:dyDescent="0.25">
      <c r="B9" s="42" t="s">
        <v>1</v>
      </c>
      <c r="C9" s="43"/>
      <c r="D9" s="43"/>
      <c r="E9" s="43"/>
      <c r="F9" s="43"/>
      <c r="G9" s="95"/>
      <c r="H9" s="118"/>
      <c r="I9" s="43" t="e">
        <f>ROUND((AVERAGE('HWW 1st Year Data'!I16:I18)),1)</f>
        <v>#DIV/0!</v>
      </c>
      <c r="J9" s="43" t="e">
        <f>ROUND((AVERAGE('HWW 1st Year Data'!J16:J18)),1)</f>
        <v>#DIV/0!</v>
      </c>
      <c r="K9" s="43" t="e">
        <f>ROUND((AVERAGE('HWW 1st Year Data'!K16:K18)),1)</f>
        <v>#DIV/0!</v>
      </c>
      <c r="L9" s="44" t="e">
        <f>MROUND((AVERAGE('HWW 1st Year Data'!L16:L18)),5)</f>
        <v>#DIV/0!</v>
      </c>
      <c r="M9" s="44" t="e">
        <f>MROUND((AVERAGE('HWW 1st Year Data'!M16:M18)),5)</f>
        <v>#DIV/0!</v>
      </c>
      <c r="N9" s="43" t="e">
        <f>ROUND((AVERAGE('HWW 1st Year Data'!N16:N18)),1)</f>
        <v>#DIV/0!</v>
      </c>
      <c r="O9" s="43" t="e">
        <f>ROUND((AVERAGE('HWW 1st Year Data'!O16:O18)),1)</f>
        <v>#DIV/0!</v>
      </c>
      <c r="P9" s="45" t="e">
        <f>ROUND((AVERAGE('HWW 1st Year Data'!P16:P18)),2)</f>
        <v>#DIV/0!</v>
      </c>
      <c r="Q9" s="43" t="e">
        <f>ROUND((AVERAGE('HWW 1st Year Data'!Q16:Q18)),1)</f>
        <v>#DIV/0!</v>
      </c>
      <c r="R9" s="43" t="e">
        <f>ROUND((AVERAGE('HWW 1st Year Data'!R16:R18)),1)</f>
        <v>#DIV/0!</v>
      </c>
      <c r="S9" s="45" t="e">
        <f>MROUND((AVERAGE('HWW 1st Year Data'!S16:S18)),0.25)</f>
        <v>#DIV/0!</v>
      </c>
      <c r="T9" s="594"/>
      <c r="U9" s="43" t="e">
        <f>MROUND((AVERAGE('HWW 1st Year Data'!U16:U18)),0.5)</f>
        <v>#DIV/0!</v>
      </c>
      <c r="V9" s="44" t="e">
        <f>MROUND((AVERAGE('HWW 1st Year Data'!V16:V18)),1)</f>
        <v>#DIV/0!</v>
      </c>
      <c r="W9" s="563" t="e">
        <f>MROUND((AVERAGE('HWW 1st Year Data'!W16:W18)),1)</f>
        <v>#DIV/0!</v>
      </c>
      <c r="X9" s="43" t="e">
        <f>ROUND((AVERAGE('HWW 1st Year Data'!X16:X18)),1)</f>
        <v>#DIV/0!</v>
      </c>
      <c r="Y9" s="44" t="e">
        <f>MROUND((AVERAGE('HWW 1st Year Data'!Y16:Y18)),1)</f>
        <v>#DIV/0!</v>
      </c>
      <c r="Z9" s="43" t="e">
        <f>ROUND((AVERAGE('HWW 1st Year Data'!Z16:Z18)),1)</f>
        <v>#DIV/0!</v>
      </c>
      <c r="AA9" s="43" t="e">
        <f>ROUND((AVERAGE('HWW 1st Year Data'!AA16:AA18)),1)</f>
        <v>#DIV/0!</v>
      </c>
      <c r="AB9" s="44" t="e">
        <f>MROUND((AVERAGE('HWW 1st Year Data'!AB16:AB18)),5)</f>
        <v>#DIV/0!</v>
      </c>
      <c r="AC9" s="45" t="e">
        <f>ROUND((AVERAGE('HWW 1st Year Data'!AC16:AC18)),2)</f>
        <v>#DIV/0!</v>
      </c>
      <c r="AD9" s="45" t="e">
        <f>AVERAGE(AD16:AD18)</f>
        <v>#DIV/0!</v>
      </c>
      <c r="AE9" s="45" t="e">
        <f t="shared" ref="AE9:AR9" si="0">AVERAGE(AE16:AE18)</f>
        <v>#DIV/0!</v>
      </c>
      <c r="AF9" s="45"/>
      <c r="AG9" s="45" t="e">
        <f t="shared" si="0"/>
        <v>#DIV/0!</v>
      </c>
      <c r="AH9" s="45" t="e">
        <f t="shared" si="0"/>
        <v>#DIV/0!</v>
      </c>
      <c r="AI9" s="45" t="e">
        <f t="shared" si="0"/>
        <v>#DIV/0!</v>
      </c>
      <c r="AJ9" s="45" t="e">
        <f t="shared" si="0"/>
        <v>#DIV/0!</v>
      </c>
      <c r="AK9" s="45" t="e">
        <f t="shared" si="0"/>
        <v>#DIV/0!</v>
      </c>
      <c r="AL9" s="45" t="e">
        <f t="shared" si="0"/>
        <v>#DIV/0!</v>
      </c>
      <c r="AM9" s="45" t="e">
        <f t="shared" si="0"/>
        <v>#DIV/0!</v>
      </c>
      <c r="AN9" s="45" t="e">
        <f t="shared" si="0"/>
        <v>#DIV/0!</v>
      </c>
      <c r="AO9" s="45" t="e">
        <f t="shared" si="0"/>
        <v>#DIV/0!</v>
      </c>
      <c r="AP9" s="45" t="e">
        <f t="shared" si="0"/>
        <v>#DIV/0!</v>
      </c>
      <c r="AQ9" s="45" t="e">
        <f t="shared" si="0"/>
        <v>#DIV/0!</v>
      </c>
      <c r="AR9" s="819" t="e">
        <f t="shared" si="0"/>
        <v>#DIV/0!</v>
      </c>
    </row>
    <row r="10" spans="1:44" s="32" customFormat="1" ht="24.95" customHeight="1" thickBot="1" x14ac:dyDescent="0.25">
      <c r="B10" s="561" t="s">
        <v>244</v>
      </c>
      <c r="C10" s="57"/>
      <c r="D10" s="57"/>
      <c r="E10" s="57"/>
      <c r="F10" s="57"/>
      <c r="G10" s="57"/>
      <c r="H10" s="58"/>
      <c r="I10" s="59"/>
      <c r="J10" s="59"/>
      <c r="K10" s="59"/>
      <c r="L10" s="60"/>
      <c r="M10" s="60"/>
      <c r="N10" s="59"/>
      <c r="O10" s="59"/>
      <c r="P10" s="59"/>
      <c r="Q10" s="61"/>
      <c r="R10" s="62"/>
      <c r="S10" s="59"/>
      <c r="T10" s="60"/>
      <c r="U10" s="61"/>
      <c r="V10" s="146"/>
      <c r="W10" s="146"/>
      <c r="X10" s="146"/>
      <c r="Y10" s="60"/>
      <c r="Z10" s="62"/>
      <c r="AA10" s="62"/>
      <c r="AB10" s="60"/>
      <c r="AC10" s="62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</row>
    <row r="11" spans="1:44" s="34" customFormat="1" ht="24.95" customHeight="1" x14ac:dyDescent="0.2">
      <c r="B11" s="387" t="s">
        <v>12</v>
      </c>
      <c r="C11" s="388"/>
      <c r="D11" s="52"/>
      <c r="E11" s="52"/>
      <c r="F11" s="52"/>
      <c r="G11" s="106"/>
      <c r="H11" s="112"/>
      <c r="I11" s="53" t="e">
        <f t="shared" ref="I11:J14" si="1">I$9+I5</f>
        <v>#DIV/0!</v>
      </c>
      <c r="J11" s="53" t="e">
        <f t="shared" si="1"/>
        <v>#DIV/0!</v>
      </c>
      <c r="K11" s="53"/>
      <c r="L11" s="54" t="e">
        <f>((L$9+L5))</f>
        <v>#DIV/0!</v>
      </c>
      <c r="M11" s="119" t="e">
        <f t="shared" ref="M11:P14" si="2">M$9+M5</f>
        <v>#DIV/0!</v>
      </c>
      <c r="N11" s="88" t="e">
        <f t="shared" si="2"/>
        <v>#DIV/0!</v>
      </c>
      <c r="O11" s="53" t="e">
        <f t="shared" si="2"/>
        <v>#DIV/0!</v>
      </c>
      <c r="P11" s="56" t="e">
        <f t="shared" si="2"/>
        <v>#DIV/0!</v>
      </c>
      <c r="Q11" s="102" t="e">
        <f t="shared" ref="Q11:R14" si="3">Q$9+Q5</f>
        <v>#DIV/0!</v>
      </c>
      <c r="R11" s="88" t="e">
        <f t="shared" si="3"/>
        <v>#DIV/0!</v>
      </c>
      <c r="S11" s="56"/>
      <c r="T11" s="591"/>
      <c r="U11" s="53"/>
      <c r="V11" s="143"/>
      <c r="W11" s="483"/>
      <c r="X11" s="487" t="e">
        <f t="shared" ref="X11:Y14" si="4">X$9+X5</f>
        <v>#DIV/0!</v>
      </c>
      <c r="Y11" s="90" t="e">
        <f t="shared" si="4"/>
        <v>#DIV/0!</v>
      </c>
      <c r="Z11" s="53"/>
      <c r="AA11" s="53"/>
      <c r="AB11" s="55" t="e">
        <f>AB$9+AB5</f>
        <v>#DIV/0!</v>
      </c>
      <c r="AC11" s="56" t="e">
        <f t="shared" ref="AB11:AC14" si="5">AC$9+AC5</f>
        <v>#DIV/0!</v>
      </c>
      <c r="AD11" s="526" t="e">
        <f t="shared" ref="AD11:AE14" si="6">AD$9+AD5</f>
        <v>#DIV/0!</v>
      </c>
      <c r="AE11" s="527" t="e">
        <f t="shared" si="6"/>
        <v>#DIV/0!</v>
      </c>
      <c r="AF11" s="528"/>
      <c r="AG11" s="529" t="e">
        <f t="shared" ref="AG11:AR11" si="7">AG$9+AG5</f>
        <v>#DIV/0!</v>
      </c>
      <c r="AH11" s="56" t="e">
        <f t="shared" si="7"/>
        <v>#DIV/0!</v>
      </c>
      <c r="AI11" s="56" t="e">
        <f t="shared" si="7"/>
        <v>#DIV/0!</v>
      </c>
      <c r="AJ11" s="56" t="e">
        <f t="shared" si="7"/>
        <v>#DIV/0!</v>
      </c>
      <c r="AK11" s="56" t="e">
        <f t="shared" si="7"/>
        <v>#DIV/0!</v>
      </c>
      <c r="AL11" s="528" t="e">
        <f t="shared" si="7"/>
        <v>#DIV/0!</v>
      </c>
      <c r="AM11" s="529" t="e">
        <f t="shared" si="7"/>
        <v>#DIV/0!</v>
      </c>
      <c r="AN11" s="56" t="e">
        <f t="shared" si="7"/>
        <v>#DIV/0!</v>
      </c>
      <c r="AO11" s="56" t="e">
        <f t="shared" si="7"/>
        <v>#DIV/0!</v>
      </c>
      <c r="AP11" s="56" t="e">
        <f t="shared" si="7"/>
        <v>#DIV/0!</v>
      </c>
      <c r="AQ11" s="56" t="e">
        <f t="shared" si="7"/>
        <v>#DIV/0!</v>
      </c>
      <c r="AR11" s="820" t="e">
        <f t="shared" si="7"/>
        <v>#DIV/0!</v>
      </c>
    </row>
    <row r="12" spans="1:44" s="34" customFormat="1" ht="24.95" customHeight="1" x14ac:dyDescent="0.2">
      <c r="B12" s="389" t="s">
        <v>192</v>
      </c>
      <c r="C12" s="390"/>
      <c r="D12" s="10"/>
      <c r="E12" s="10"/>
      <c r="F12" s="10"/>
      <c r="G12" s="107"/>
      <c r="H12" s="114"/>
      <c r="I12" s="17" t="e">
        <f t="shared" si="1"/>
        <v>#DIV/0!</v>
      </c>
      <c r="J12" s="17" t="e">
        <f t="shared" si="1"/>
        <v>#DIV/0!</v>
      </c>
      <c r="K12" s="17"/>
      <c r="L12" s="16" t="e">
        <f>L$9+L6</f>
        <v>#DIV/0!</v>
      </c>
      <c r="M12" s="120" t="e">
        <f t="shared" si="2"/>
        <v>#DIV/0!</v>
      </c>
      <c r="N12" s="89" t="e">
        <f t="shared" si="2"/>
        <v>#DIV/0!</v>
      </c>
      <c r="O12" s="17" t="e">
        <f t="shared" si="2"/>
        <v>#DIV/0!</v>
      </c>
      <c r="P12" s="33" t="e">
        <f t="shared" si="2"/>
        <v>#DIV/0!</v>
      </c>
      <c r="Q12" s="103" t="e">
        <f t="shared" si="3"/>
        <v>#DIV/0!</v>
      </c>
      <c r="R12" s="89" t="e">
        <f t="shared" si="3"/>
        <v>#DIV/0!</v>
      </c>
      <c r="S12" s="33"/>
      <c r="T12" s="592"/>
      <c r="U12" s="17"/>
      <c r="V12" s="144"/>
      <c r="W12" s="483"/>
      <c r="X12" s="489" t="e">
        <f t="shared" si="4"/>
        <v>#DIV/0!</v>
      </c>
      <c r="Y12" s="91" t="e">
        <f t="shared" si="4"/>
        <v>#DIV/0!</v>
      </c>
      <c r="Z12" s="17"/>
      <c r="AA12" s="17"/>
      <c r="AB12" s="16" t="e">
        <f t="shared" si="5"/>
        <v>#DIV/0!</v>
      </c>
      <c r="AC12" s="33" t="e">
        <f t="shared" si="5"/>
        <v>#DIV/0!</v>
      </c>
      <c r="AD12" s="530" t="e">
        <f t="shared" si="6"/>
        <v>#DIV/0!</v>
      </c>
      <c r="AE12" s="531" t="e">
        <f t="shared" si="6"/>
        <v>#DIV/0!</v>
      </c>
      <c r="AF12" s="532"/>
      <c r="AG12" s="533" t="e">
        <f t="shared" ref="AG12:AK14" si="8">AG$9+AG6</f>
        <v>#DIV/0!</v>
      </c>
      <c r="AH12" s="33" t="e">
        <f t="shared" si="8"/>
        <v>#DIV/0!</v>
      </c>
      <c r="AI12" s="33" t="e">
        <f t="shared" si="8"/>
        <v>#DIV/0!</v>
      </c>
      <c r="AJ12" s="33" t="e">
        <f t="shared" si="8"/>
        <v>#DIV/0!</v>
      </c>
      <c r="AK12" s="33" t="e">
        <f t="shared" si="8"/>
        <v>#DIV/0!</v>
      </c>
      <c r="AL12" s="532" t="e">
        <f t="shared" ref="AL12" si="9">AL$9+AL6</f>
        <v>#DIV/0!</v>
      </c>
      <c r="AM12" s="533" t="e">
        <f t="shared" ref="AM12:AQ14" si="10">AM$9+AM6</f>
        <v>#DIV/0!</v>
      </c>
      <c r="AN12" s="33" t="e">
        <f t="shared" si="10"/>
        <v>#DIV/0!</v>
      </c>
      <c r="AO12" s="33" t="e">
        <f t="shared" si="10"/>
        <v>#DIV/0!</v>
      </c>
      <c r="AP12" s="33" t="e">
        <f t="shared" si="10"/>
        <v>#DIV/0!</v>
      </c>
      <c r="AQ12" s="33" t="e">
        <f t="shared" si="10"/>
        <v>#DIV/0!</v>
      </c>
      <c r="AR12" s="821" t="e">
        <f t="shared" ref="AR12" si="11">AR$9+AR6</f>
        <v>#DIV/0!</v>
      </c>
    </row>
    <row r="13" spans="1:44" s="34" customFormat="1" ht="24.95" customHeight="1" x14ac:dyDescent="0.2">
      <c r="B13" s="391" t="s">
        <v>193</v>
      </c>
      <c r="C13" s="388"/>
      <c r="D13" s="10"/>
      <c r="E13" s="10"/>
      <c r="F13" s="10"/>
      <c r="G13" s="107"/>
      <c r="H13" s="114"/>
      <c r="I13" s="17" t="e">
        <f t="shared" si="1"/>
        <v>#DIV/0!</v>
      </c>
      <c r="J13" s="17" t="e">
        <f t="shared" si="1"/>
        <v>#DIV/0!</v>
      </c>
      <c r="K13" s="35" t="e">
        <f>K$9+K7</f>
        <v>#DIV/0!</v>
      </c>
      <c r="L13" s="16" t="e">
        <f>L$9+L7</f>
        <v>#DIV/0!</v>
      </c>
      <c r="M13" s="120" t="e">
        <f t="shared" si="2"/>
        <v>#DIV/0!</v>
      </c>
      <c r="N13" s="89" t="e">
        <f t="shared" si="2"/>
        <v>#DIV/0!</v>
      </c>
      <c r="O13" s="17" t="e">
        <f t="shared" si="2"/>
        <v>#DIV/0!</v>
      </c>
      <c r="P13" s="33" t="e">
        <f t="shared" si="2"/>
        <v>#DIV/0!</v>
      </c>
      <c r="Q13" s="103" t="e">
        <f t="shared" si="3"/>
        <v>#DIV/0!</v>
      </c>
      <c r="R13" s="89" t="e">
        <f t="shared" si="3"/>
        <v>#DIV/0!</v>
      </c>
      <c r="S13" s="33"/>
      <c r="T13" s="592"/>
      <c r="U13" s="17"/>
      <c r="V13" s="144"/>
      <c r="W13" s="488">
        <f>W18+W7</f>
        <v>-30</v>
      </c>
      <c r="X13" s="489" t="e">
        <f t="shared" si="4"/>
        <v>#DIV/0!</v>
      </c>
      <c r="Y13" s="91" t="e">
        <f t="shared" si="4"/>
        <v>#DIV/0!</v>
      </c>
      <c r="Z13" s="17"/>
      <c r="AA13" s="17"/>
      <c r="AB13" s="16" t="e">
        <f t="shared" si="5"/>
        <v>#DIV/0!</v>
      </c>
      <c r="AC13" s="33" t="e">
        <f t="shared" si="5"/>
        <v>#DIV/0!</v>
      </c>
      <c r="AD13" s="530" t="e">
        <f t="shared" si="6"/>
        <v>#DIV/0!</v>
      </c>
      <c r="AE13" s="531" t="e">
        <f t="shared" si="6"/>
        <v>#DIV/0!</v>
      </c>
      <c r="AF13" s="532"/>
      <c r="AG13" s="533" t="e">
        <f t="shared" si="8"/>
        <v>#DIV/0!</v>
      </c>
      <c r="AH13" s="33" t="e">
        <f t="shared" si="8"/>
        <v>#DIV/0!</v>
      </c>
      <c r="AI13" s="33" t="e">
        <f t="shared" si="8"/>
        <v>#DIV/0!</v>
      </c>
      <c r="AJ13" s="33" t="e">
        <f t="shared" si="8"/>
        <v>#DIV/0!</v>
      </c>
      <c r="AK13" s="33" t="e">
        <f t="shared" si="8"/>
        <v>#DIV/0!</v>
      </c>
      <c r="AL13" s="532" t="e">
        <f t="shared" ref="AL13" si="12">AL$9+AL7</f>
        <v>#DIV/0!</v>
      </c>
      <c r="AM13" s="533" t="e">
        <f t="shared" si="10"/>
        <v>#DIV/0!</v>
      </c>
      <c r="AN13" s="33" t="e">
        <f t="shared" si="10"/>
        <v>#DIV/0!</v>
      </c>
      <c r="AO13" s="33" t="e">
        <f t="shared" si="10"/>
        <v>#DIV/0!</v>
      </c>
      <c r="AP13" s="33" t="e">
        <f t="shared" si="10"/>
        <v>#DIV/0!</v>
      </c>
      <c r="AQ13" s="33" t="e">
        <f t="shared" si="10"/>
        <v>#DIV/0!</v>
      </c>
      <c r="AR13" s="821" t="e">
        <f t="shared" ref="AR13" si="13">AR$9+AR7</f>
        <v>#DIV/0!</v>
      </c>
    </row>
    <row r="14" spans="1:44" s="36" customFormat="1" ht="24.95" customHeight="1" thickBot="1" x14ac:dyDescent="0.25">
      <c r="B14" s="392" t="s">
        <v>2</v>
      </c>
      <c r="C14" s="388"/>
      <c r="D14" s="67"/>
      <c r="E14" s="67"/>
      <c r="F14" s="67"/>
      <c r="G14" s="109"/>
      <c r="H14" s="121"/>
      <c r="I14" s="68" t="e">
        <f t="shared" si="1"/>
        <v>#DIV/0!</v>
      </c>
      <c r="J14" s="68" t="e">
        <f t="shared" si="1"/>
        <v>#DIV/0!</v>
      </c>
      <c r="K14" s="68"/>
      <c r="L14" s="69" t="e">
        <f>L$9+L8</f>
        <v>#DIV/0!</v>
      </c>
      <c r="M14" s="122" t="e">
        <f t="shared" si="2"/>
        <v>#DIV/0!</v>
      </c>
      <c r="N14" s="99" t="e">
        <f t="shared" si="2"/>
        <v>#DIV/0!</v>
      </c>
      <c r="O14" s="68" t="e">
        <f t="shared" si="2"/>
        <v>#DIV/0!</v>
      </c>
      <c r="P14" s="70" t="e">
        <f t="shared" si="2"/>
        <v>#DIV/0!</v>
      </c>
      <c r="Q14" s="105" t="e">
        <f t="shared" si="3"/>
        <v>#DIV/0!</v>
      </c>
      <c r="R14" s="99" t="e">
        <f t="shared" si="3"/>
        <v>#DIV/0!</v>
      </c>
      <c r="S14" s="70"/>
      <c r="T14" s="595"/>
      <c r="U14" s="68"/>
      <c r="V14" s="147"/>
      <c r="W14" s="513">
        <f>W18+W8</f>
        <v>-50</v>
      </c>
      <c r="X14" s="490" t="e">
        <f t="shared" si="4"/>
        <v>#DIV/0!</v>
      </c>
      <c r="Y14" s="92" t="e">
        <f t="shared" si="4"/>
        <v>#DIV/0!</v>
      </c>
      <c r="Z14" s="68"/>
      <c r="AA14" s="68"/>
      <c r="AB14" s="69" t="e">
        <f t="shared" si="5"/>
        <v>#DIV/0!</v>
      </c>
      <c r="AC14" s="70" t="e">
        <f t="shared" si="5"/>
        <v>#DIV/0!</v>
      </c>
      <c r="AD14" s="534" t="e">
        <f t="shared" si="6"/>
        <v>#DIV/0!</v>
      </c>
      <c r="AE14" s="535" t="e">
        <f t="shared" si="6"/>
        <v>#DIV/0!</v>
      </c>
      <c r="AF14" s="536"/>
      <c r="AG14" s="537" t="e">
        <f t="shared" si="8"/>
        <v>#DIV/0!</v>
      </c>
      <c r="AH14" s="70" t="e">
        <f t="shared" si="8"/>
        <v>#DIV/0!</v>
      </c>
      <c r="AI14" s="70" t="e">
        <f t="shared" si="8"/>
        <v>#DIV/0!</v>
      </c>
      <c r="AJ14" s="70" t="e">
        <f t="shared" si="8"/>
        <v>#DIV/0!</v>
      </c>
      <c r="AK14" s="70" t="e">
        <f t="shared" si="8"/>
        <v>#DIV/0!</v>
      </c>
      <c r="AL14" s="536" t="e">
        <f t="shared" ref="AL14" si="14">AL$9+AL8</f>
        <v>#DIV/0!</v>
      </c>
      <c r="AM14" s="537" t="e">
        <f t="shared" si="10"/>
        <v>#DIV/0!</v>
      </c>
      <c r="AN14" s="70" t="e">
        <f t="shared" si="10"/>
        <v>#DIV/0!</v>
      </c>
      <c r="AO14" s="70" t="e">
        <f t="shared" si="10"/>
        <v>#DIV/0!</v>
      </c>
      <c r="AP14" s="70" t="e">
        <f t="shared" si="10"/>
        <v>#DIV/0!</v>
      </c>
      <c r="AQ14" s="70" t="e">
        <f t="shared" si="10"/>
        <v>#DIV/0!</v>
      </c>
      <c r="AR14" s="822" t="e">
        <f t="shared" ref="AR14" si="15">AR$9+AR8</f>
        <v>#DIV/0!</v>
      </c>
    </row>
    <row r="15" spans="1:44" s="32" customFormat="1" ht="24.95" customHeight="1" thickBot="1" x14ac:dyDescent="0.25">
      <c r="A15" s="125" t="s">
        <v>55</v>
      </c>
      <c r="B15" s="562" t="s">
        <v>44</v>
      </c>
      <c r="C15" s="46"/>
      <c r="D15" s="46"/>
      <c r="E15" s="46"/>
      <c r="F15" s="46"/>
      <c r="G15" s="46"/>
      <c r="H15" s="47"/>
      <c r="I15" s="48"/>
      <c r="J15" s="48"/>
      <c r="K15" s="48"/>
      <c r="L15" s="49"/>
      <c r="M15" s="50"/>
      <c r="N15" s="48"/>
      <c r="O15" s="48"/>
      <c r="P15" s="48"/>
      <c r="Q15" s="48"/>
      <c r="R15" s="48"/>
      <c r="S15" s="51"/>
      <c r="T15" s="50"/>
      <c r="U15" s="48"/>
      <c r="V15" s="148"/>
      <c r="W15" s="604"/>
      <c r="X15" s="148"/>
      <c r="Y15" s="50"/>
      <c r="Z15" s="48"/>
      <c r="AA15" s="48"/>
      <c r="AB15" s="48"/>
      <c r="AC15" s="48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</row>
    <row r="16" spans="1:44" s="9" customFormat="1" ht="24.95" customHeight="1" x14ac:dyDescent="0.35">
      <c r="A16" s="126"/>
      <c r="B16" s="76" t="s">
        <v>64</v>
      </c>
      <c r="C16" s="77" t="s">
        <v>61</v>
      </c>
      <c r="D16" s="77" t="s">
        <v>65</v>
      </c>
      <c r="E16" s="77" t="s">
        <v>65</v>
      </c>
      <c r="F16" s="77" t="s">
        <v>65</v>
      </c>
      <c r="G16" s="110" t="s">
        <v>65</v>
      </c>
      <c r="H16" s="123"/>
      <c r="I16" s="78"/>
      <c r="J16" s="78"/>
      <c r="K16" s="78"/>
      <c r="L16" s="76"/>
      <c r="M16" s="919"/>
      <c r="N16" s="100"/>
      <c r="O16" s="78"/>
      <c r="P16" s="79"/>
      <c r="Q16" s="382"/>
      <c r="R16" s="100"/>
      <c r="S16" s="79"/>
      <c r="T16" s="755"/>
      <c r="U16" s="78"/>
      <c r="V16" s="149"/>
      <c r="W16" s="149"/>
      <c r="X16" s="398"/>
      <c r="Y16" s="93"/>
      <c r="Z16" s="78"/>
      <c r="AA16" s="78"/>
      <c r="AB16" s="76"/>
      <c r="AC16" s="921"/>
      <c r="AD16" s="570"/>
      <c r="AE16" s="570"/>
      <c r="AF16" s="575"/>
      <c r="AG16" s="584"/>
      <c r="AH16" s="570"/>
      <c r="AI16" s="570"/>
      <c r="AJ16" s="570"/>
      <c r="AK16" s="570"/>
      <c r="AL16" s="575"/>
      <c r="AM16" s="584"/>
      <c r="AN16" s="570"/>
      <c r="AO16" s="570"/>
      <c r="AP16" s="570"/>
      <c r="AQ16" s="570"/>
      <c r="AR16" s="823"/>
    </row>
    <row r="17" spans="1:44" s="9" customFormat="1" ht="24.95" customHeight="1" x14ac:dyDescent="0.35">
      <c r="A17" s="126"/>
      <c r="B17" s="491" t="s">
        <v>67</v>
      </c>
      <c r="C17" s="492" t="s">
        <v>63</v>
      </c>
      <c r="D17" s="492" t="s">
        <v>65</v>
      </c>
      <c r="E17" s="492" t="s">
        <v>65</v>
      </c>
      <c r="F17" s="492" t="s">
        <v>65</v>
      </c>
      <c r="G17" s="493" t="s">
        <v>65</v>
      </c>
      <c r="H17" s="494"/>
      <c r="I17" s="495"/>
      <c r="J17" s="495"/>
      <c r="K17" s="495"/>
      <c r="L17" s="497"/>
      <c r="M17" s="498"/>
      <c r="N17" s="499"/>
      <c r="O17" s="495"/>
      <c r="P17" s="776"/>
      <c r="Q17" s="501"/>
      <c r="R17" s="502"/>
      <c r="S17" s="500"/>
      <c r="T17" s="756"/>
      <c r="U17" s="495"/>
      <c r="V17" s="503"/>
      <c r="W17" s="503"/>
      <c r="X17" s="504"/>
      <c r="Y17" s="505"/>
      <c r="Z17" s="495"/>
      <c r="AA17" s="495"/>
      <c r="AB17" s="491"/>
      <c r="AC17" s="780"/>
      <c r="AD17" s="565"/>
      <c r="AE17" s="565"/>
      <c r="AF17" s="576"/>
      <c r="AG17" s="922"/>
      <c r="AH17" s="566"/>
      <c r="AI17" s="566"/>
      <c r="AJ17" s="566"/>
      <c r="AK17" s="566"/>
      <c r="AL17" s="580"/>
      <c r="AM17" s="922"/>
      <c r="AN17" s="565"/>
      <c r="AO17" s="565"/>
      <c r="AP17" s="565"/>
      <c r="AQ17" s="565"/>
      <c r="AR17" s="824"/>
    </row>
    <row r="18" spans="1:44" s="9" customFormat="1" ht="24.95" customHeight="1" thickBot="1" x14ac:dyDescent="0.4">
      <c r="A18" s="126"/>
      <c r="B18" s="81" t="s">
        <v>159</v>
      </c>
      <c r="C18" s="82" t="s">
        <v>62</v>
      </c>
      <c r="D18" s="82" t="s">
        <v>65</v>
      </c>
      <c r="E18" s="82" t="s">
        <v>65</v>
      </c>
      <c r="F18" s="82" t="s">
        <v>65</v>
      </c>
      <c r="G18" s="111" t="s">
        <v>65</v>
      </c>
      <c r="H18" s="124"/>
      <c r="I18" s="83"/>
      <c r="J18" s="83"/>
      <c r="K18" s="506"/>
      <c r="L18" s="81"/>
      <c r="M18" s="920"/>
      <c r="N18" s="101"/>
      <c r="O18" s="83"/>
      <c r="P18" s="777"/>
      <c r="Q18" s="383"/>
      <c r="R18" s="101"/>
      <c r="S18" s="84"/>
      <c r="T18" s="757"/>
      <c r="U18" s="83"/>
      <c r="V18" s="150"/>
      <c r="W18" s="150"/>
      <c r="X18" s="923"/>
      <c r="Y18" s="94"/>
      <c r="Z18" s="83"/>
      <c r="AA18" s="83"/>
      <c r="AB18" s="81"/>
      <c r="AC18" s="781"/>
      <c r="AD18" s="573"/>
      <c r="AE18" s="573"/>
      <c r="AF18" s="577"/>
      <c r="AG18" s="585"/>
      <c r="AH18" s="574"/>
      <c r="AI18" s="574"/>
      <c r="AJ18" s="574"/>
      <c r="AK18" s="574"/>
      <c r="AL18" s="581"/>
      <c r="AM18" s="585"/>
      <c r="AN18" s="573"/>
      <c r="AO18" s="573"/>
      <c r="AP18" s="573"/>
      <c r="AQ18" s="573"/>
      <c r="AR18" s="924"/>
    </row>
    <row r="19" spans="1:44" s="9" customFormat="1" ht="24.95" customHeight="1" x14ac:dyDescent="0.35">
      <c r="A19" s="127"/>
      <c r="B19" s="128"/>
      <c r="C19" s="129"/>
      <c r="D19" s="394"/>
      <c r="E19" s="394"/>
      <c r="F19" s="394"/>
      <c r="G19" s="395"/>
      <c r="H19" s="130"/>
      <c r="I19" s="131"/>
      <c r="J19" s="131"/>
      <c r="K19" s="131"/>
      <c r="L19" s="128"/>
      <c r="M19" s="132"/>
      <c r="N19" s="133"/>
      <c r="O19" s="131"/>
      <c r="P19" s="134"/>
      <c r="Q19" s="384"/>
      <c r="R19" s="133"/>
      <c r="S19" s="134"/>
      <c r="T19" s="756"/>
      <c r="U19" s="131"/>
      <c r="V19" s="151"/>
      <c r="W19" s="151"/>
      <c r="X19" s="152"/>
      <c r="Y19" s="136"/>
      <c r="Z19" s="131"/>
      <c r="AA19" s="131"/>
      <c r="AB19" s="128"/>
      <c r="AC19" s="784"/>
      <c r="AD19" s="571"/>
      <c r="AE19" s="571"/>
      <c r="AF19" s="578"/>
      <c r="AG19" s="586"/>
      <c r="AH19" s="572"/>
      <c r="AI19" s="572"/>
      <c r="AJ19" s="572"/>
      <c r="AK19" s="572"/>
      <c r="AL19" s="582"/>
      <c r="AM19" s="586"/>
      <c r="AN19" s="571"/>
      <c r="AO19" s="571"/>
      <c r="AP19" s="571"/>
      <c r="AQ19" s="571"/>
      <c r="AR19" s="825"/>
    </row>
    <row r="20" spans="1:44" s="9" customFormat="1" ht="24.95" customHeight="1" x14ac:dyDescent="0.35">
      <c r="A20" s="127"/>
      <c r="B20" s="137"/>
      <c r="C20" s="138"/>
      <c r="D20" s="396"/>
      <c r="E20" s="396"/>
      <c r="F20" s="396"/>
      <c r="G20" s="397"/>
      <c r="H20" s="139"/>
      <c r="I20" s="86"/>
      <c r="J20" s="86"/>
      <c r="K20" s="86"/>
      <c r="L20" s="137"/>
      <c r="M20" s="140"/>
      <c r="N20" s="141"/>
      <c r="O20" s="86"/>
      <c r="P20" s="87"/>
      <c r="Q20" s="385"/>
      <c r="R20" s="141"/>
      <c r="S20" s="87"/>
      <c r="T20" s="758"/>
      <c r="U20" s="86"/>
      <c r="V20" s="153"/>
      <c r="W20" s="153"/>
      <c r="X20" s="154"/>
      <c r="Y20" s="142"/>
      <c r="Z20" s="86"/>
      <c r="AA20" s="86"/>
      <c r="AB20" s="128"/>
      <c r="AC20" s="786"/>
      <c r="AD20" s="567"/>
      <c r="AE20" s="567"/>
      <c r="AF20" s="579"/>
      <c r="AG20" s="587"/>
      <c r="AH20" s="568"/>
      <c r="AI20" s="568"/>
      <c r="AJ20" s="568"/>
      <c r="AK20" s="568"/>
      <c r="AL20" s="583"/>
      <c r="AM20" s="587"/>
      <c r="AN20" s="567"/>
      <c r="AO20" s="567"/>
      <c r="AP20" s="567"/>
      <c r="AQ20" s="567"/>
      <c r="AR20" s="826"/>
    </row>
    <row r="21" spans="1:44" s="9" customFormat="1" ht="24.95" customHeight="1" x14ac:dyDescent="0.35">
      <c r="A21" s="127"/>
      <c r="B21" s="128"/>
      <c r="C21" s="129"/>
      <c r="D21" s="394"/>
      <c r="E21" s="394"/>
      <c r="F21" s="394"/>
      <c r="G21" s="395"/>
      <c r="H21" s="130"/>
      <c r="I21" s="131"/>
      <c r="J21" s="131"/>
      <c r="K21" s="131"/>
      <c r="L21" s="128"/>
      <c r="M21" s="132"/>
      <c r="N21" s="133"/>
      <c r="O21" s="131"/>
      <c r="P21" s="134"/>
      <c r="Q21" s="384"/>
      <c r="R21" s="133"/>
      <c r="S21" s="134"/>
      <c r="T21" s="756"/>
      <c r="U21" s="131"/>
      <c r="V21" s="151"/>
      <c r="W21" s="151"/>
      <c r="X21" s="152"/>
      <c r="Y21" s="136"/>
      <c r="Z21" s="131"/>
      <c r="AA21" s="131"/>
      <c r="AB21" s="128"/>
      <c r="AC21" s="784"/>
      <c r="AD21" s="567"/>
      <c r="AE21" s="567"/>
      <c r="AF21" s="579"/>
      <c r="AG21" s="587"/>
      <c r="AH21" s="568"/>
      <c r="AI21" s="568"/>
      <c r="AJ21" s="568"/>
      <c r="AK21" s="568"/>
      <c r="AL21" s="583"/>
      <c r="AM21" s="587"/>
      <c r="AN21" s="567"/>
      <c r="AO21" s="567"/>
      <c r="AP21" s="567"/>
      <c r="AQ21" s="567"/>
      <c r="AR21" s="826"/>
    </row>
    <row r="22" spans="1:44" s="9" customFormat="1" ht="24.95" customHeight="1" x14ac:dyDescent="0.35">
      <c r="A22" s="127"/>
      <c r="B22" s="128"/>
      <c r="C22" s="129"/>
      <c r="D22" s="394"/>
      <c r="E22" s="394"/>
      <c r="F22" s="394"/>
      <c r="G22" s="395"/>
      <c r="H22" s="130"/>
      <c r="I22" s="131"/>
      <c r="J22" s="131"/>
      <c r="K22" s="131"/>
      <c r="L22" s="128"/>
      <c r="M22" s="132"/>
      <c r="N22" s="133"/>
      <c r="O22" s="131"/>
      <c r="P22" s="134"/>
      <c r="Q22" s="384"/>
      <c r="R22" s="133"/>
      <c r="S22" s="134"/>
      <c r="T22" s="756"/>
      <c r="U22" s="131"/>
      <c r="V22" s="151"/>
      <c r="W22" s="151"/>
      <c r="X22" s="152"/>
      <c r="Y22" s="136"/>
      <c r="Z22" s="131"/>
      <c r="AA22" s="131"/>
      <c r="AB22" s="128"/>
      <c r="AC22" s="784"/>
      <c r="AD22" s="567"/>
      <c r="AE22" s="567"/>
      <c r="AF22" s="579"/>
      <c r="AG22" s="587"/>
      <c r="AH22" s="568"/>
      <c r="AI22" s="568"/>
      <c r="AJ22" s="568"/>
      <c r="AK22" s="568"/>
      <c r="AL22" s="583"/>
      <c r="AM22" s="587"/>
      <c r="AN22" s="567"/>
      <c r="AO22" s="567"/>
      <c r="AP22" s="567"/>
      <c r="AQ22" s="567"/>
      <c r="AR22" s="826"/>
    </row>
    <row r="23" spans="1:44" s="9" customFormat="1" ht="24.95" customHeight="1" x14ac:dyDescent="0.35">
      <c r="A23" s="127"/>
      <c r="B23" s="137"/>
      <c r="C23" s="138"/>
      <c r="D23" s="396"/>
      <c r="E23" s="396"/>
      <c r="F23" s="396"/>
      <c r="G23" s="397"/>
      <c r="H23" s="139"/>
      <c r="I23" s="86"/>
      <c r="J23" s="86"/>
      <c r="K23" s="86"/>
      <c r="L23" s="137"/>
      <c r="M23" s="140"/>
      <c r="N23" s="141"/>
      <c r="O23" s="86"/>
      <c r="P23" s="134"/>
      <c r="Q23" s="385"/>
      <c r="R23" s="141"/>
      <c r="S23" s="87"/>
      <c r="T23" s="758"/>
      <c r="U23" s="86"/>
      <c r="V23" s="153"/>
      <c r="W23" s="153"/>
      <c r="X23" s="154"/>
      <c r="Y23" s="142"/>
      <c r="Z23" s="86"/>
      <c r="AA23" s="86"/>
      <c r="AB23" s="137"/>
      <c r="AC23" s="784"/>
      <c r="AD23" s="567"/>
      <c r="AE23" s="567"/>
      <c r="AF23" s="579"/>
      <c r="AG23" s="587"/>
      <c r="AH23" s="568"/>
      <c r="AI23" s="568"/>
      <c r="AJ23" s="568"/>
      <c r="AK23" s="568"/>
      <c r="AL23" s="583"/>
      <c r="AM23" s="587"/>
      <c r="AN23" s="567"/>
      <c r="AO23" s="567"/>
      <c r="AP23" s="567"/>
      <c r="AQ23" s="567"/>
      <c r="AR23" s="826"/>
    </row>
    <row r="24" spans="1:44" s="9" customFormat="1" ht="24.95" customHeight="1" x14ac:dyDescent="0.35">
      <c r="A24" s="127"/>
      <c r="B24" s="128"/>
      <c r="C24" s="129"/>
      <c r="D24" s="394"/>
      <c r="E24" s="394"/>
      <c r="F24" s="394"/>
      <c r="G24" s="395"/>
      <c r="H24" s="130"/>
      <c r="I24" s="131"/>
      <c r="J24" s="131"/>
      <c r="K24" s="131"/>
      <c r="L24" s="128"/>
      <c r="M24" s="132"/>
      <c r="N24" s="133"/>
      <c r="O24" s="131"/>
      <c r="P24" s="87"/>
      <c r="Q24" s="384"/>
      <c r="R24" s="133"/>
      <c r="S24" s="134"/>
      <c r="T24" s="756"/>
      <c r="U24" s="131"/>
      <c r="V24" s="151"/>
      <c r="W24" s="151"/>
      <c r="X24" s="152"/>
      <c r="Y24" s="136"/>
      <c r="Z24" s="131"/>
      <c r="AA24" s="131"/>
      <c r="AB24" s="128"/>
      <c r="AC24" s="784"/>
      <c r="AD24" s="567"/>
      <c r="AE24" s="567"/>
      <c r="AF24" s="579"/>
      <c r="AG24" s="587"/>
      <c r="AH24" s="568"/>
      <c r="AI24" s="568"/>
      <c r="AJ24" s="568"/>
      <c r="AK24" s="568"/>
      <c r="AL24" s="583"/>
      <c r="AM24" s="587"/>
      <c r="AN24" s="567"/>
      <c r="AO24" s="567"/>
      <c r="AP24" s="567"/>
      <c r="AQ24" s="567"/>
      <c r="AR24" s="826"/>
    </row>
    <row r="25" spans="1:44" s="9" customFormat="1" ht="24.95" customHeight="1" x14ac:dyDescent="0.35">
      <c r="A25" s="127"/>
      <c r="B25" s="137"/>
      <c r="C25" s="138"/>
      <c r="D25" s="396"/>
      <c r="E25" s="396"/>
      <c r="F25" s="396"/>
      <c r="G25" s="397"/>
      <c r="H25" s="139"/>
      <c r="I25" s="86"/>
      <c r="J25" s="86"/>
      <c r="K25" s="86"/>
      <c r="L25" s="137"/>
      <c r="M25" s="140"/>
      <c r="N25" s="141"/>
      <c r="O25" s="86"/>
      <c r="P25" s="87"/>
      <c r="Q25" s="385"/>
      <c r="R25" s="141"/>
      <c r="S25" s="87"/>
      <c r="T25" s="758"/>
      <c r="U25" s="86"/>
      <c r="V25" s="153"/>
      <c r="W25" s="153"/>
      <c r="X25" s="154"/>
      <c r="Y25" s="142"/>
      <c r="Z25" s="86"/>
      <c r="AA25" s="86"/>
      <c r="AB25" s="137"/>
      <c r="AC25" s="786"/>
      <c r="AD25" s="567"/>
      <c r="AE25" s="567"/>
      <c r="AF25" s="579"/>
      <c r="AG25" s="587"/>
      <c r="AH25" s="568"/>
      <c r="AI25" s="568"/>
      <c r="AJ25" s="568"/>
      <c r="AK25" s="568"/>
      <c r="AL25" s="583"/>
      <c r="AM25" s="587"/>
      <c r="AN25" s="567"/>
      <c r="AO25" s="567"/>
      <c r="AP25" s="567"/>
      <c r="AQ25" s="567"/>
      <c r="AR25" s="826"/>
    </row>
    <row r="26" spans="1:44" s="9" customFormat="1" ht="24.95" customHeight="1" x14ac:dyDescent="0.35">
      <c r="A26" s="127"/>
      <c r="B26" s="128"/>
      <c r="C26" s="129"/>
      <c r="D26" s="394"/>
      <c r="E26" s="394"/>
      <c r="F26" s="394"/>
      <c r="G26" s="395"/>
      <c r="H26" s="130"/>
      <c r="I26" s="131"/>
      <c r="J26" s="131"/>
      <c r="K26" s="131"/>
      <c r="L26" s="128"/>
      <c r="M26" s="132"/>
      <c r="N26" s="133"/>
      <c r="O26" s="131"/>
      <c r="P26" s="87"/>
      <c r="Q26" s="384"/>
      <c r="R26" s="133"/>
      <c r="S26" s="134"/>
      <c r="T26" s="756"/>
      <c r="U26" s="131"/>
      <c r="V26" s="151"/>
      <c r="W26" s="151"/>
      <c r="X26" s="152"/>
      <c r="Y26" s="136"/>
      <c r="Z26" s="131"/>
      <c r="AA26" s="131"/>
      <c r="AB26" s="128"/>
      <c r="AC26" s="784"/>
      <c r="AD26" s="567"/>
      <c r="AE26" s="567"/>
      <c r="AF26" s="579"/>
      <c r="AG26" s="587"/>
      <c r="AH26" s="568"/>
      <c r="AI26" s="568"/>
      <c r="AJ26" s="568"/>
      <c r="AK26" s="568"/>
      <c r="AL26" s="583"/>
      <c r="AM26" s="587"/>
      <c r="AN26" s="567"/>
      <c r="AO26" s="567"/>
      <c r="AP26" s="567"/>
      <c r="AQ26" s="567"/>
      <c r="AR26" s="826"/>
    </row>
    <row r="27" spans="1:44" s="9" customFormat="1" ht="24.95" customHeight="1" x14ac:dyDescent="0.35">
      <c r="A27" s="127"/>
      <c r="B27" s="137"/>
      <c r="C27" s="138"/>
      <c r="D27" s="396"/>
      <c r="E27" s="396"/>
      <c r="F27" s="396"/>
      <c r="G27" s="397"/>
      <c r="H27" s="139"/>
      <c r="I27" s="86"/>
      <c r="J27" s="86"/>
      <c r="K27" s="86"/>
      <c r="L27" s="137"/>
      <c r="M27" s="140"/>
      <c r="N27" s="141"/>
      <c r="O27" s="86"/>
      <c r="P27" s="87"/>
      <c r="Q27" s="385"/>
      <c r="R27" s="141"/>
      <c r="S27" s="87"/>
      <c r="T27" s="758"/>
      <c r="U27" s="86"/>
      <c r="V27" s="153"/>
      <c r="W27" s="153"/>
      <c r="X27" s="154"/>
      <c r="Y27" s="142"/>
      <c r="Z27" s="86"/>
      <c r="AA27" s="86"/>
      <c r="AB27" s="137"/>
      <c r="AC27" s="784"/>
      <c r="AD27" s="567"/>
      <c r="AE27" s="567"/>
      <c r="AF27" s="579"/>
      <c r="AG27" s="587"/>
      <c r="AH27" s="568"/>
      <c r="AI27" s="568"/>
      <c r="AJ27" s="568"/>
      <c r="AK27" s="568"/>
      <c r="AL27" s="583"/>
      <c r="AM27" s="587"/>
      <c r="AN27" s="567"/>
      <c r="AO27" s="567"/>
      <c r="AP27" s="567"/>
      <c r="AQ27" s="567"/>
      <c r="AR27" s="826"/>
    </row>
    <row r="28" spans="1:44" s="9" customFormat="1" ht="24.95" customHeight="1" x14ac:dyDescent="0.35">
      <c r="A28" s="127"/>
      <c r="B28" s="137"/>
      <c r="C28" s="138"/>
      <c r="D28" s="396"/>
      <c r="E28" s="396"/>
      <c r="F28" s="396"/>
      <c r="G28" s="397"/>
      <c r="H28" s="139"/>
      <c r="I28" s="86"/>
      <c r="J28" s="86"/>
      <c r="K28" s="86"/>
      <c r="L28" s="137"/>
      <c r="M28" s="140"/>
      <c r="N28" s="141"/>
      <c r="O28" s="86"/>
      <c r="P28" s="87"/>
      <c r="Q28" s="385"/>
      <c r="R28" s="141"/>
      <c r="S28" s="87"/>
      <c r="T28" s="758"/>
      <c r="U28" s="86"/>
      <c r="V28" s="153"/>
      <c r="W28" s="153"/>
      <c r="X28" s="154"/>
      <c r="Y28" s="142"/>
      <c r="Z28" s="86"/>
      <c r="AA28" s="86"/>
      <c r="AB28" s="137"/>
      <c r="AC28" s="784"/>
      <c r="AD28" s="567"/>
      <c r="AE28" s="567"/>
      <c r="AF28" s="579"/>
      <c r="AG28" s="587"/>
      <c r="AH28" s="568"/>
      <c r="AI28" s="568"/>
      <c r="AJ28" s="567"/>
      <c r="AK28" s="567"/>
      <c r="AL28" s="579"/>
      <c r="AM28" s="588"/>
      <c r="AN28" s="569"/>
      <c r="AO28" s="569"/>
      <c r="AP28" s="569"/>
      <c r="AQ28" s="569"/>
      <c r="AR28" s="567"/>
    </row>
    <row r="29" spans="1:44" s="9" customFormat="1" ht="24.95" customHeight="1" x14ac:dyDescent="0.35">
      <c r="A29" s="127"/>
      <c r="B29" s="137"/>
      <c r="C29" s="138"/>
      <c r="D29" s="396"/>
      <c r="E29" s="396"/>
      <c r="F29" s="396"/>
      <c r="G29" s="397"/>
      <c r="H29" s="139"/>
      <c r="I29" s="86"/>
      <c r="J29" s="86"/>
      <c r="K29" s="86"/>
      <c r="L29" s="137"/>
      <c r="M29" s="140"/>
      <c r="N29" s="141"/>
      <c r="O29" s="86"/>
      <c r="P29" s="134"/>
      <c r="Q29" s="385"/>
      <c r="R29" s="141"/>
      <c r="S29" s="87"/>
      <c r="T29" s="758"/>
      <c r="U29" s="86"/>
      <c r="V29" s="153"/>
      <c r="W29" s="153"/>
      <c r="X29" s="154"/>
      <c r="Y29" s="142"/>
      <c r="Z29" s="86"/>
      <c r="AA29" s="86"/>
      <c r="AB29" s="137"/>
      <c r="AC29" s="784"/>
      <c r="AD29" s="133"/>
      <c r="AE29" s="131"/>
      <c r="AF29" s="436"/>
      <c r="AG29" s="450"/>
      <c r="AH29" s="80"/>
      <c r="AI29" s="80"/>
      <c r="AJ29" s="80"/>
      <c r="AK29" s="80"/>
      <c r="AL29" s="449"/>
      <c r="AM29" s="450"/>
      <c r="AN29" s="80"/>
      <c r="AO29" s="80"/>
      <c r="AP29" s="80"/>
      <c r="AQ29" s="80"/>
      <c r="AR29" s="80"/>
    </row>
    <row r="30" spans="1:44" s="9" customFormat="1" ht="24.95" customHeight="1" x14ac:dyDescent="0.35">
      <c r="A30" s="127"/>
      <c r="B30" s="137"/>
      <c r="C30" s="138"/>
      <c r="D30" s="396"/>
      <c r="E30" s="396"/>
      <c r="F30" s="396"/>
      <c r="G30" s="397"/>
      <c r="H30" s="139"/>
      <c r="I30" s="86"/>
      <c r="J30" s="86"/>
      <c r="K30" s="86"/>
      <c r="L30" s="137"/>
      <c r="M30" s="140"/>
      <c r="N30" s="141"/>
      <c r="O30" s="86"/>
      <c r="P30" s="87"/>
      <c r="Q30" s="385"/>
      <c r="R30" s="141"/>
      <c r="S30" s="87"/>
      <c r="T30" s="758"/>
      <c r="U30" s="86"/>
      <c r="V30" s="153"/>
      <c r="W30" s="153"/>
      <c r="X30" s="154"/>
      <c r="Y30" s="142"/>
      <c r="Z30" s="86"/>
      <c r="AA30" s="86"/>
      <c r="AB30" s="137"/>
      <c r="AC30" s="784"/>
      <c r="AD30" s="141"/>
      <c r="AE30" s="86"/>
      <c r="AF30" s="437"/>
      <c r="AG30" s="450"/>
      <c r="AH30" s="80"/>
      <c r="AI30" s="80"/>
      <c r="AJ30" s="80"/>
      <c r="AK30" s="80"/>
      <c r="AL30" s="449"/>
      <c r="AM30" s="450"/>
      <c r="AN30" s="80"/>
      <c r="AO30" s="80"/>
      <c r="AP30" s="80"/>
      <c r="AQ30" s="80"/>
      <c r="AR30" s="80"/>
    </row>
    <row r="31" spans="1:44" s="9" customFormat="1" ht="24.95" customHeight="1" x14ac:dyDescent="0.35">
      <c r="A31" s="127"/>
      <c r="B31" s="137"/>
      <c r="C31" s="138"/>
      <c r="D31" s="396"/>
      <c r="E31" s="396"/>
      <c r="F31" s="396"/>
      <c r="G31" s="397"/>
      <c r="H31" s="139"/>
      <c r="I31" s="86"/>
      <c r="J31" s="86"/>
      <c r="K31" s="86"/>
      <c r="L31" s="137"/>
      <c r="M31" s="140"/>
      <c r="N31" s="141"/>
      <c r="O31" s="86"/>
      <c r="P31" s="87"/>
      <c r="Q31" s="385"/>
      <c r="R31" s="141"/>
      <c r="S31" s="87"/>
      <c r="T31" s="758"/>
      <c r="U31" s="86"/>
      <c r="V31" s="153"/>
      <c r="W31" s="153"/>
      <c r="X31" s="154"/>
      <c r="Y31" s="142"/>
      <c r="Z31" s="86"/>
      <c r="AA31" s="86"/>
      <c r="AB31" s="137"/>
      <c r="AC31" s="784"/>
      <c r="AD31" s="141"/>
      <c r="AE31" s="86"/>
      <c r="AF31" s="437"/>
      <c r="AG31" s="450"/>
      <c r="AH31" s="80"/>
      <c r="AI31" s="80"/>
      <c r="AJ31" s="80"/>
      <c r="AK31" s="80"/>
      <c r="AL31" s="449"/>
      <c r="AM31" s="450"/>
      <c r="AN31" s="80"/>
      <c r="AO31" s="80"/>
      <c r="AP31" s="80"/>
      <c r="AQ31" s="80"/>
      <c r="AR31" s="80"/>
    </row>
    <row r="32" spans="1:44" s="9" customFormat="1" ht="24.95" customHeight="1" x14ac:dyDescent="0.35">
      <c r="A32" s="127"/>
      <c r="B32" s="137"/>
      <c r="C32" s="138"/>
      <c r="D32" s="396"/>
      <c r="E32" s="396"/>
      <c r="F32" s="396"/>
      <c r="G32" s="397"/>
      <c r="H32" s="139"/>
      <c r="I32" s="86"/>
      <c r="J32" s="86"/>
      <c r="K32" s="86"/>
      <c r="L32" s="137"/>
      <c r="M32" s="140"/>
      <c r="N32" s="141"/>
      <c r="O32" s="86"/>
      <c r="P32" s="134"/>
      <c r="Q32" s="385"/>
      <c r="R32" s="141"/>
      <c r="S32" s="87"/>
      <c r="T32" s="758"/>
      <c r="U32" s="86"/>
      <c r="V32" s="153"/>
      <c r="W32" s="153"/>
      <c r="X32" s="154"/>
      <c r="Y32" s="142"/>
      <c r="Z32" s="86"/>
      <c r="AA32" s="86"/>
      <c r="AB32" s="137"/>
      <c r="AC32" s="784"/>
      <c r="AD32" s="141"/>
      <c r="AE32" s="86"/>
      <c r="AF32" s="437"/>
      <c r="AG32" s="450"/>
      <c r="AH32" s="80"/>
      <c r="AI32" s="80"/>
      <c r="AJ32" s="80"/>
      <c r="AK32" s="80"/>
      <c r="AL32" s="449"/>
      <c r="AM32" s="450"/>
      <c r="AN32" s="80"/>
      <c r="AO32" s="80"/>
      <c r="AP32" s="80"/>
      <c r="AQ32" s="80"/>
      <c r="AR32" s="80"/>
    </row>
    <row r="33" spans="1:44" s="9" customFormat="1" ht="24.95" customHeight="1" x14ac:dyDescent="0.35">
      <c r="A33" s="127"/>
      <c r="B33" s="137"/>
      <c r="C33" s="138"/>
      <c r="D33" s="396"/>
      <c r="E33" s="396"/>
      <c r="F33" s="396"/>
      <c r="G33" s="397"/>
      <c r="H33" s="139"/>
      <c r="I33" s="86"/>
      <c r="J33" s="86"/>
      <c r="K33" s="86"/>
      <c r="L33" s="137"/>
      <c r="M33" s="140"/>
      <c r="N33" s="141"/>
      <c r="O33" s="86"/>
      <c r="P33" s="87"/>
      <c r="Q33" s="385"/>
      <c r="R33" s="141"/>
      <c r="S33" s="87"/>
      <c r="T33" s="758"/>
      <c r="U33" s="86"/>
      <c r="V33" s="153"/>
      <c r="W33" s="153"/>
      <c r="X33" s="154"/>
      <c r="Y33" s="142"/>
      <c r="Z33" s="86"/>
      <c r="AA33" s="86"/>
      <c r="AB33" s="137"/>
      <c r="AC33" s="784"/>
      <c r="AD33" s="141"/>
      <c r="AE33" s="86"/>
      <c r="AF33" s="437"/>
      <c r="AG33" s="450"/>
      <c r="AH33" s="80"/>
      <c r="AI33" s="80"/>
      <c r="AJ33" s="80"/>
      <c r="AK33" s="80"/>
      <c r="AL33" s="449"/>
      <c r="AM33" s="450"/>
      <c r="AN33" s="80"/>
      <c r="AO33" s="80"/>
      <c r="AP33" s="80"/>
      <c r="AQ33" s="80"/>
      <c r="AR33" s="80"/>
    </row>
    <row r="34" spans="1:44" s="37" customFormat="1" ht="24.95" customHeight="1" x14ac:dyDescent="0.35">
      <c r="B34" s="455">
        <v>74</v>
      </c>
      <c r="C34" s="456" t="s">
        <v>56</v>
      </c>
      <c r="D34" s="457"/>
      <c r="E34" s="457"/>
      <c r="F34" s="457"/>
      <c r="G34" s="457"/>
      <c r="H34" s="458"/>
      <c r="I34" s="459"/>
      <c r="J34" s="459"/>
      <c r="K34" s="459"/>
      <c r="L34" s="460"/>
      <c r="M34" s="461"/>
      <c r="N34" s="459"/>
      <c r="O34" s="459"/>
      <c r="P34" s="462"/>
      <c r="Q34" s="463"/>
      <c r="R34" s="464"/>
      <c r="S34" s="461"/>
      <c r="T34" s="464"/>
      <c r="U34" s="465"/>
      <c r="V34" s="465"/>
      <c r="W34" s="465"/>
      <c r="X34" s="465"/>
      <c r="Y34" s="465"/>
      <c r="Z34" s="465"/>
      <c r="AA34" s="465"/>
      <c r="AB34" s="464"/>
      <c r="AC34" s="465"/>
      <c r="AD34" s="477"/>
      <c r="AE34" s="463"/>
      <c r="AF34" s="463"/>
      <c r="AM34" s="879"/>
    </row>
    <row r="35" spans="1:44" s="466" customFormat="1" x14ac:dyDescent="0.2">
      <c r="B35" s="467"/>
      <c r="C35" s="3"/>
      <c r="D35" s="3"/>
      <c r="E35" s="3"/>
      <c r="F35" s="3"/>
      <c r="G35" s="3"/>
      <c r="H35" s="468"/>
      <c r="T35" s="469"/>
      <c r="U35" s="470"/>
      <c r="V35" s="471"/>
      <c r="W35" s="471"/>
      <c r="X35" s="471"/>
    </row>
    <row r="36" spans="1:44" x14ac:dyDescent="0.2">
      <c r="B36" s="6"/>
      <c r="C36" s="4"/>
      <c r="D36" s="4"/>
      <c r="E36" s="4"/>
      <c r="F36" s="4"/>
      <c r="G36" s="4"/>
      <c r="H36" s="38"/>
    </row>
    <row r="37" spans="1:44" x14ac:dyDescent="0.2">
      <c r="B37" s="6"/>
      <c r="C37" s="4"/>
      <c r="D37" s="4"/>
      <c r="E37" s="4"/>
      <c r="F37" s="4"/>
      <c r="G37" s="4"/>
      <c r="H37" s="38"/>
    </row>
    <row r="38" spans="1:44" x14ac:dyDescent="0.2">
      <c r="B38" s="6"/>
      <c r="C38" s="4"/>
      <c r="D38" s="4"/>
      <c r="E38" s="4"/>
      <c r="F38" s="4"/>
      <c r="G38" s="4"/>
      <c r="H38" s="38"/>
    </row>
    <row r="39" spans="1:44" x14ac:dyDescent="0.2">
      <c r="B39" s="6"/>
      <c r="C39" s="4"/>
      <c r="D39" s="4"/>
      <c r="E39" s="4"/>
      <c r="F39" s="4"/>
      <c r="G39" s="4"/>
      <c r="H39" s="38"/>
    </row>
    <row r="40" spans="1:44" x14ac:dyDescent="0.2">
      <c r="B40" s="6"/>
      <c r="C40" s="4"/>
      <c r="D40" s="4"/>
      <c r="E40" s="4"/>
      <c r="F40" s="4"/>
      <c r="G40" s="4"/>
      <c r="H40" s="38"/>
    </row>
    <row r="41" spans="1:44" x14ac:dyDescent="0.2">
      <c r="B41" s="6"/>
      <c r="C41" s="4"/>
      <c r="D41" s="4"/>
      <c r="E41" s="4"/>
      <c r="F41" s="4"/>
      <c r="G41" s="4"/>
      <c r="H41" s="38"/>
    </row>
    <row r="42" spans="1:44" x14ac:dyDescent="0.2">
      <c r="B42" s="6"/>
      <c r="C42" s="4"/>
      <c r="D42" s="4"/>
      <c r="E42" s="4"/>
      <c r="F42" s="4"/>
      <c r="G42" s="4"/>
      <c r="H42" s="38"/>
    </row>
    <row r="43" spans="1:44" x14ac:dyDescent="0.2">
      <c r="B43" s="6"/>
      <c r="C43" s="4"/>
      <c r="D43" s="4"/>
      <c r="E43" s="4"/>
      <c r="F43" s="4"/>
      <c r="G43" s="4"/>
      <c r="H43" s="38"/>
    </row>
    <row r="44" spans="1:44" x14ac:dyDescent="0.2">
      <c r="B44" s="6"/>
      <c r="C44" s="4"/>
      <c r="D44" s="4"/>
      <c r="E44" s="4"/>
      <c r="F44" s="4"/>
      <c r="G44" s="4"/>
      <c r="H44" s="38"/>
    </row>
    <row r="45" spans="1:44" x14ac:dyDescent="0.2">
      <c r="B45" s="6"/>
      <c r="C45" s="4"/>
      <c r="D45" s="4"/>
      <c r="E45" s="4"/>
      <c r="F45" s="4"/>
      <c r="G45" s="4"/>
      <c r="H45" s="38"/>
    </row>
    <row r="46" spans="1:44" x14ac:dyDescent="0.2">
      <c r="B46" s="6"/>
      <c r="C46" s="4"/>
      <c r="D46" s="4"/>
      <c r="E46" s="4"/>
      <c r="F46" s="4"/>
      <c r="G46" s="4"/>
      <c r="H46" s="38"/>
    </row>
    <row r="47" spans="1:44" x14ac:dyDescent="0.2">
      <c r="B47" s="6"/>
      <c r="C47" s="4"/>
      <c r="D47" s="4"/>
      <c r="E47" s="4"/>
      <c r="F47" s="4"/>
      <c r="G47" s="4"/>
      <c r="H47" s="38"/>
    </row>
    <row r="48" spans="1:44" x14ac:dyDescent="0.2">
      <c r="B48" s="6"/>
      <c r="C48" s="4"/>
      <c r="D48" s="4"/>
      <c r="E48" s="4"/>
      <c r="F48" s="4"/>
      <c r="G48" s="4"/>
      <c r="H48" s="38"/>
    </row>
    <row r="49" spans="2:8" x14ac:dyDescent="0.2">
      <c r="B49" s="6"/>
      <c r="C49" s="4"/>
      <c r="D49" s="4"/>
      <c r="E49" s="4"/>
      <c r="F49" s="4"/>
      <c r="G49" s="4"/>
      <c r="H49" s="38"/>
    </row>
  </sheetData>
  <mergeCells count="41">
    <mergeCell ref="AD1:AF1"/>
    <mergeCell ref="AD2:AF2"/>
    <mergeCell ref="N1:Q1"/>
    <mergeCell ref="AB2:AB3"/>
    <mergeCell ref="AG2:AI2"/>
    <mergeCell ref="R2:R3"/>
    <mergeCell ref="S2:S3"/>
    <mergeCell ref="T2:T3"/>
    <mergeCell ref="U2:U3"/>
    <mergeCell ref="V2:V3"/>
    <mergeCell ref="R1:X1"/>
    <mergeCell ref="AG1:AL1"/>
    <mergeCell ref="Y1:AC1"/>
    <mergeCell ref="AP2:AR2"/>
    <mergeCell ref="AC2:AC3"/>
    <mergeCell ref="W2:W3"/>
    <mergeCell ref="X2:X3"/>
    <mergeCell ref="Y2:Y3"/>
    <mergeCell ref="Z2:Z3"/>
    <mergeCell ref="AA2:AA3"/>
    <mergeCell ref="AM1:AR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Q2:Q3"/>
    <mergeCell ref="AJ2:AL2"/>
    <mergeCell ref="AM2:AO2"/>
    <mergeCell ref="B1:B3"/>
    <mergeCell ref="C1:C3"/>
    <mergeCell ref="D1:G1"/>
    <mergeCell ref="H1:M1"/>
    <mergeCell ref="P2:P3"/>
  </mergeCells>
  <phoneticPr fontId="23" type="noConversion"/>
  <pageMargins left="0.63" right="0.2" top="0.5" bottom="0.32" header="0.26" footer="0.19"/>
  <pageSetup paperSize="5" scale="60" fitToHeight="2" orientation="landscape" r:id="rId1"/>
  <headerFooter alignWithMargins="0">
    <oddHeader>&amp;A</oddHeader>
    <oddFooter>Page &amp;P of &amp;N</oddFooter>
  </headerFooter>
  <colBreaks count="1" manualBreakCount="1">
    <brk id="29" max="3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45"/>
  <sheetViews>
    <sheetView zoomScale="60" zoomScaleNormal="60" zoomScaleSheetLayoutView="55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Y3" sqref="Y3"/>
    </sheetView>
  </sheetViews>
  <sheetFormatPr defaultRowHeight="15" x14ac:dyDescent="0.2"/>
  <cols>
    <col min="1" max="1" width="8" style="156" customWidth="1"/>
    <col min="2" max="2" width="14.5703125" style="161" customWidth="1"/>
    <col min="3" max="3" width="14.5703125" style="162" customWidth="1"/>
    <col min="4" max="7" width="4.28515625" style="162" customWidth="1"/>
    <col min="8" max="8" width="27.140625" style="163" customWidth="1"/>
    <col min="9" max="10" width="8.7109375" style="156" customWidth="1"/>
    <col min="11" max="11" width="10" style="156" customWidth="1"/>
    <col min="12" max="12" width="8.7109375" style="156" customWidth="1"/>
    <col min="13" max="13" width="9.28515625" style="156" customWidth="1"/>
    <col min="14" max="15" width="8.7109375" style="156" customWidth="1"/>
    <col min="16" max="17" width="9.42578125" style="156" customWidth="1"/>
    <col min="18" max="18" width="10.140625" style="156" customWidth="1"/>
    <col min="19" max="19" width="9.85546875" style="156" customWidth="1"/>
    <col min="20" max="20" width="10.42578125" style="158" customWidth="1"/>
    <col min="21" max="21" width="10.5703125" style="159" customWidth="1"/>
    <col min="22" max="24" width="10.5703125" style="160" customWidth="1"/>
    <col min="25" max="26" width="8.7109375" style="156" customWidth="1"/>
    <col min="27" max="27" width="10.5703125" style="156" customWidth="1"/>
    <col min="28" max="28" width="11" style="156" customWidth="1"/>
    <col min="29" max="29" width="11.85546875" style="156" customWidth="1"/>
    <col min="30" max="30" width="10.140625" style="156" customWidth="1"/>
    <col min="31" max="31" width="9.42578125" style="156" customWidth="1"/>
    <col min="32" max="32" width="10.140625" style="156" customWidth="1"/>
    <col min="33" max="33" width="10" style="156" bestFit="1" customWidth="1"/>
    <col min="34" max="34" width="9.28515625" style="156" bestFit="1" customWidth="1"/>
    <col min="35" max="36" width="10" style="156" bestFit="1" customWidth="1"/>
    <col min="37" max="37" width="9.28515625" style="156" bestFit="1" customWidth="1"/>
    <col min="38" max="39" width="10" style="156" bestFit="1" customWidth="1"/>
    <col min="40" max="40" width="9.28515625" style="156" bestFit="1" customWidth="1"/>
    <col min="41" max="42" width="10" style="156" bestFit="1" customWidth="1"/>
    <col min="43" max="43" width="9.28515625" style="156" bestFit="1" customWidth="1"/>
    <col min="44" max="44" width="10" style="156" bestFit="1" customWidth="1"/>
    <col min="45" max="16384" width="9.140625" style="156"/>
  </cols>
  <sheetData>
    <row r="1" spans="1:44" customFormat="1" ht="18" customHeight="1" x14ac:dyDescent="0.25">
      <c r="B1" s="959" t="s">
        <v>13</v>
      </c>
      <c r="C1" s="962" t="s">
        <v>21</v>
      </c>
      <c r="D1" s="965" t="s">
        <v>54</v>
      </c>
      <c r="E1" s="966"/>
      <c r="F1" s="966"/>
      <c r="G1" s="966"/>
      <c r="H1" s="967" t="s">
        <v>50</v>
      </c>
      <c r="I1" s="968"/>
      <c r="J1" s="968"/>
      <c r="K1" s="968"/>
      <c r="L1" s="968"/>
      <c r="M1" s="969"/>
      <c r="N1" s="1009" t="s">
        <v>51</v>
      </c>
      <c r="O1" s="1010"/>
      <c r="P1" s="1010"/>
      <c r="Q1" s="1011"/>
      <c r="R1" s="1009" t="s">
        <v>52</v>
      </c>
      <c r="S1" s="1010"/>
      <c r="T1" s="1010"/>
      <c r="U1" s="1010"/>
      <c r="V1" s="1010"/>
      <c r="W1" s="1010"/>
      <c r="X1" s="1010"/>
      <c r="Y1" s="1009" t="s">
        <v>53</v>
      </c>
      <c r="Z1" s="1010"/>
      <c r="AA1" s="1010"/>
      <c r="AB1" s="1010"/>
      <c r="AC1" s="1011"/>
      <c r="AD1" s="994" t="s">
        <v>207</v>
      </c>
      <c r="AE1" s="992"/>
      <c r="AF1" s="993"/>
      <c r="AG1" s="971" t="s">
        <v>196</v>
      </c>
      <c r="AH1" s="972"/>
      <c r="AI1" s="972"/>
      <c r="AJ1" s="972"/>
      <c r="AK1" s="972"/>
      <c r="AL1" s="972"/>
      <c r="AM1" s="971" t="s">
        <v>197</v>
      </c>
      <c r="AN1" s="972"/>
      <c r="AO1" s="972"/>
      <c r="AP1" s="972"/>
      <c r="AQ1" s="972"/>
      <c r="AR1" s="1019"/>
    </row>
    <row r="2" spans="1:44" customFormat="1" ht="41.25" customHeight="1" thickBot="1" x14ac:dyDescent="0.25">
      <c r="B2" s="960"/>
      <c r="C2" s="963"/>
      <c r="D2" s="974" t="s">
        <v>57</v>
      </c>
      <c r="E2" s="976" t="s">
        <v>58</v>
      </c>
      <c r="F2" s="976" t="s">
        <v>59</v>
      </c>
      <c r="G2" s="978" t="s">
        <v>60</v>
      </c>
      <c r="H2" s="980" t="s">
        <v>195</v>
      </c>
      <c r="I2" s="965" t="s">
        <v>7</v>
      </c>
      <c r="J2" s="966" t="s">
        <v>3</v>
      </c>
      <c r="K2" s="966" t="s">
        <v>4</v>
      </c>
      <c r="L2" s="983" t="s">
        <v>0</v>
      </c>
      <c r="M2" s="985" t="s">
        <v>5</v>
      </c>
      <c r="N2" s="987" t="s">
        <v>29</v>
      </c>
      <c r="O2" s="966" t="s">
        <v>28</v>
      </c>
      <c r="P2" s="966" t="s">
        <v>6</v>
      </c>
      <c r="Q2" s="989" t="s">
        <v>8</v>
      </c>
      <c r="R2" s="987" t="s">
        <v>9</v>
      </c>
      <c r="S2" s="998" t="s">
        <v>10</v>
      </c>
      <c r="T2" s="1012" t="s">
        <v>11</v>
      </c>
      <c r="U2" s="1014" t="s">
        <v>198</v>
      </c>
      <c r="V2" s="998" t="s">
        <v>47</v>
      </c>
      <c r="W2" s="998" t="s">
        <v>48</v>
      </c>
      <c r="X2" s="1000" t="s">
        <v>49</v>
      </c>
      <c r="Y2" s="1020" t="s">
        <v>303</v>
      </c>
      <c r="Z2" s="1021"/>
      <c r="AA2" s="1021"/>
      <c r="AB2" s="1021"/>
      <c r="AC2" s="1022"/>
      <c r="AD2" s="1006" t="s">
        <v>199</v>
      </c>
      <c r="AE2" s="1007"/>
      <c r="AF2" s="1008"/>
      <c r="AG2" s="994" t="s">
        <v>199</v>
      </c>
      <c r="AH2" s="992"/>
      <c r="AI2" s="992"/>
      <c r="AJ2" s="991" t="s">
        <v>200</v>
      </c>
      <c r="AK2" s="992"/>
      <c r="AL2" s="993"/>
      <c r="AM2" s="994" t="s">
        <v>199</v>
      </c>
      <c r="AN2" s="992"/>
      <c r="AO2" s="992"/>
      <c r="AP2" s="991" t="s">
        <v>200</v>
      </c>
      <c r="AQ2" s="992"/>
      <c r="AR2" s="993"/>
    </row>
    <row r="3" spans="1:44" s="438" customFormat="1" ht="50.25" customHeight="1" thickBot="1" x14ac:dyDescent="0.3">
      <c r="B3" s="961"/>
      <c r="C3" s="964"/>
      <c r="D3" s="975"/>
      <c r="E3" s="977"/>
      <c r="F3" s="977"/>
      <c r="G3" s="979"/>
      <c r="H3" s="981"/>
      <c r="I3" s="982"/>
      <c r="J3" s="970"/>
      <c r="K3" s="970"/>
      <c r="L3" s="984"/>
      <c r="M3" s="986"/>
      <c r="N3" s="988"/>
      <c r="O3" s="970"/>
      <c r="P3" s="970"/>
      <c r="Q3" s="990"/>
      <c r="R3" s="988"/>
      <c r="S3" s="999"/>
      <c r="T3" s="1013"/>
      <c r="U3" s="1015"/>
      <c r="V3" s="999"/>
      <c r="W3" s="999"/>
      <c r="X3" s="1001"/>
      <c r="Y3" s="605" t="s">
        <v>245</v>
      </c>
      <c r="Z3" s="606" t="s">
        <v>246</v>
      </c>
      <c r="AA3" s="606" t="s">
        <v>247</v>
      </c>
      <c r="AB3" s="607" t="s">
        <v>248</v>
      </c>
      <c r="AC3" s="607" t="s">
        <v>249</v>
      </c>
      <c r="AD3" s="439" t="s">
        <v>201</v>
      </c>
      <c r="AE3" s="440" t="s">
        <v>202</v>
      </c>
      <c r="AF3" s="441" t="s">
        <v>203</v>
      </c>
      <c r="AG3" s="442" t="s">
        <v>201</v>
      </c>
      <c r="AH3" s="443" t="s">
        <v>202</v>
      </c>
      <c r="AI3" s="443" t="s">
        <v>203</v>
      </c>
      <c r="AJ3" s="444" t="s">
        <v>201</v>
      </c>
      <c r="AK3" s="443" t="s">
        <v>202</v>
      </c>
      <c r="AL3" s="443" t="s">
        <v>203</v>
      </c>
      <c r="AM3" s="442" t="s">
        <v>201</v>
      </c>
      <c r="AN3" s="443" t="s">
        <v>202</v>
      </c>
      <c r="AO3" s="445" t="s">
        <v>203</v>
      </c>
      <c r="AP3" s="446" t="s">
        <v>201</v>
      </c>
      <c r="AQ3" s="443" t="s">
        <v>202</v>
      </c>
      <c r="AR3" s="903" t="s">
        <v>203</v>
      </c>
    </row>
    <row r="4" spans="1:44" s="9" customFormat="1" ht="24.95" customHeight="1" x14ac:dyDescent="0.35">
      <c r="A4" s="126"/>
      <c r="B4" s="399" t="s">
        <v>64</v>
      </c>
      <c r="C4" s="400" t="s">
        <v>61</v>
      </c>
      <c r="D4" s="409" t="s">
        <v>65</v>
      </c>
      <c r="E4" s="410" t="s">
        <v>65</v>
      </c>
      <c r="F4" s="410" t="s">
        <v>65</v>
      </c>
      <c r="G4" s="411" t="s">
        <v>65</v>
      </c>
      <c r="H4" s="401"/>
      <c r="I4" s="402"/>
      <c r="J4" s="402"/>
      <c r="K4" s="402"/>
      <c r="L4" s="399"/>
      <c r="M4" s="926"/>
      <c r="N4" s="404"/>
      <c r="O4" s="402"/>
      <c r="P4" s="405"/>
      <c r="Q4" s="406"/>
      <c r="R4" s="404"/>
      <c r="S4" s="405"/>
      <c r="T4" s="755"/>
      <c r="U4" s="402"/>
      <c r="V4" s="407"/>
      <c r="W4" s="407"/>
      <c r="X4" s="798"/>
      <c r="Y4" s="408"/>
      <c r="Z4" s="402"/>
      <c r="AA4" s="402"/>
      <c r="AB4" s="399"/>
      <c r="AC4" s="927"/>
      <c r="AD4" s="882"/>
      <c r="AE4" s="857"/>
      <c r="AF4" s="885"/>
      <c r="AG4" s="882"/>
      <c r="AH4" s="857"/>
      <c r="AI4" s="857"/>
      <c r="AJ4" s="857"/>
      <c r="AK4" s="857"/>
      <c r="AL4" s="891"/>
      <c r="AM4" s="862"/>
      <c r="AN4" s="857"/>
      <c r="AO4" s="894"/>
      <c r="AP4" s="894"/>
      <c r="AQ4" s="894"/>
      <c r="AR4" s="896"/>
    </row>
    <row r="5" spans="1:44" s="9" customFormat="1" ht="24.95" customHeight="1" x14ac:dyDescent="0.35">
      <c r="A5" s="126"/>
      <c r="B5" s="128" t="s">
        <v>67</v>
      </c>
      <c r="C5" s="129" t="s">
        <v>63</v>
      </c>
      <c r="D5" s="412" t="s">
        <v>65</v>
      </c>
      <c r="E5" s="413" t="s">
        <v>65</v>
      </c>
      <c r="F5" s="413" t="s">
        <v>65</v>
      </c>
      <c r="G5" s="414" t="s">
        <v>65</v>
      </c>
      <c r="H5" s="130"/>
      <c r="I5" s="131"/>
      <c r="J5" s="131"/>
      <c r="K5" s="131"/>
      <c r="L5" s="507"/>
      <c r="M5" s="132"/>
      <c r="N5" s="791"/>
      <c r="O5" s="131"/>
      <c r="P5" s="87"/>
      <c r="Q5" s="384"/>
      <c r="R5" s="133"/>
      <c r="S5" s="134"/>
      <c r="T5" s="756"/>
      <c r="U5" s="131"/>
      <c r="V5" s="151"/>
      <c r="W5" s="151"/>
      <c r="X5" s="152"/>
      <c r="Y5" s="136"/>
      <c r="Z5" s="131"/>
      <c r="AA5" s="131"/>
      <c r="AB5" s="128"/>
      <c r="AC5" s="784"/>
      <c r="AD5" s="886"/>
      <c r="AE5" s="803"/>
      <c r="AF5" s="887"/>
      <c r="AG5" s="928"/>
      <c r="AH5" s="804"/>
      <c r="AI5" s="804"/>
      <c r="AJ5" s="804"/>
      <c r="AK5" s="804"/>
      <c r="AL5" s="892"/>
      <c r="AM5" s="865"/>
      <c r="AN5" s="803"/>
      <c r="AO5" s="803"/>
      <c r="AP5" s="803"/>
      <c r="AQ5" s="803"/>
      <c r="AR5" s="887"/>
    </row>
    <row r="6" spans="1:44" s="9" customFormat="1" ht="24.95" customHeight="1" thickBot="1" x14ac:dyDescent="0.4">
      <c r="A6" s="126"/>
      <c r="B6" s="787" t="s">
        <v>159</v>
      </c>
      <c r="C6" s="788" t="s">
        <v>62</v>
      </c>
      <c r="D6" s="510" t="s">
        <v>65</v>
      </c>
      <c r="E6" s="511" t="s">
        <v>65</v>
      </c>
      <c r="F6" s="511" t="s">
        <v>65</v>
      </c>
      <c r="G6" s="512" t="s">
        <v>65</v>
      </c>
      <c r="H6" s="789"/>
      <c r="I6" s="793"/>
      <c r="J6" s="793"/>
      <c r="K6" s="790"/>
      <c r="L6" s="787"/>
      <c r="M6" s="929"/>
      <c r="N6" s="792"/>
      <c r="O6" s="793"/>
      <c r="P6" s="794"/>
      <c r="Q6" s="795"/>
      <c r="R6" s="792"/>
      <c r="S6" s="796"/>
      <c r="T6" s="757"/>
      <c r="U6" s="793"/>
      <c r="V6" s="797"/>
      <c r="W6" s="797"/>
      <c r="X6" s="930"/>
      <c r="Y6" s="799"/>
      <c r="Z6" s="793"/>
      <c r="AA6" s="793"/>
      <c r="AB6" s="787"/>
      <c r="AC6" s="800"/>
      <c r="AD6" s="888"/>
      <c r="AE6" s="801"/>
      <c r="AF6" s="889"/>
      <c r="AG6" s="883"/>
      <c r="AH6" s="802"/>
      <c r="AI6" s="802"/>
      <c r="AJ6" s="802"/>
      <c r="AK6" s="802"/>
      <c r="AL6" s="893"/>
      <c r="AM6" s="864"/>
      <c r="AN6" s="801"/>
      <c r="AO6" s="801"/>
      <c r="AP6" s="801"/>
      <c r="AQ6" s="801"/>
      <c r="AR6" s="889"/>
    </row>
    <row r="7" spans="1:44" s="164" customFormat="1" ht="24.95" customHeight="1" thickBot="1" x14ac:dyDescent="0.25">
      <c r="A7" s="175"/>
      <c r="B7" s="176" t="s">
        <v>300</v>
      </c>
      <c r="C7" s="177"/>
      <c r="D7" s="178"/>
      <c r="E7" s="178"/>
      <c r="F7" s="178"/>
      <c r="G7" s="179"/>
      <c r="H7" s="180"/>
      <c r="I7" s="177"/>
      <c r="J7" s="177"/>
      <c r="K7" s="177"/>
      <c r="L7" s="181"/>
      <c r="M7" s="182"/>
      <c r="N7" s="180"/>
      <c r="O7" s="177"/>
      <c r="P7" s="183"/>
      <c r="Q7" s="184"/>
      <c r="R7" s="180"/>
      <c r="S7" s="183"/>
      <c r="T7" s="598"/>
      <c r="U7" s="177"/>
      <c r="V7" s="378"/>
      <c r="W7" s="378"/>
      <c r="X7" s="379"/>
      <c r="Y7" s="185"/>
      <c r="Z7" s="177"/>
      <c r="AA7" s="177"/>
      <c r="AB7" s="181"/>
      <c r="AC7" s="805"/>
      <c r="AD7" s="861"/>
      <c r="AE7" s="841"/>
      <c r="AF7" s="842"/>
      <c r="AG7" s="861"/>
      <c r="AH7" s="841"/>
      <c r="AI7" s="841"/>
      <c r="AJ7" s="841"/>
      <c r="AK7" s="841"/>
      <c r="AL7" s="843"/>
      <c r="AM7" s="861"/>
      <c r="AN7" s="841"/>
      <c r="AO7" s="841"/>
      <c r="AP7" s="841"/>
      <c r="AQ7" s="841"/>
      <c r="AR7" s="890"/>
    </row>
    <row r="8" spans="1:44" s="9" customFormat="1" ht="24.95" customHeight="1" x14ac:dyDescent="0.35">
      <c r="A8" s="126">
        <v>45370</v>
      </c>
      <c r="B8" s="399" t="s">
        <v>64</v>
      </c>
      <c r="C8" s="400" t="s">
        <v>61</v>
      </c>
      <c r="D8" s="409" t="s">
        <v>65</v>
      </c>
      <c r="E8" s="410" t="s">
        <v>65</v>
      </c>
      <c r="F8" s="410" t="s">
        <v>65</v>
      </c>
      <c r="G8" s="411" t="s">
        <v>65</v>
      </c>
      <c r="H8" s="401" t="s">
        <v>281</v>
      </c>
      <c r="I8" s="402">
        <v>13.1</v>
      </c>
      <c r="J8" s="402">
        <v>12.3</v>
      </c>
      <c r="K8" s="402">
        <v>0.8</v>
      </c>
      <c r="L8" s="763">
        <v>445</v>
      </c>
      <c r="M8" s="764">
        <v>860</v>
      </c>
      <c r="N8" s="404">
        <v>76.599999999999994</v>
      </c>
      <c r="O8" s="402">
        <v>80</v>
      </c>
      <c r="P8" s="405">
        <v>0.38</v>
      </c>
      <c r="Q8" s="406">
        <v>7.4</v>
      </c>
      <c r="R8" s="404">
        <v>61.9</v>
      </c>
      <c r="S8" s="405">
        <v>7.25</v>
      </c>
      <c r="T8" s="755"/>
      <c r="U8" s="402">
        <v>14</v>
      </c>
      <c r="V8" s="407">
        <v>136</v>
      </c>
      <c r="W8" s="407">
        <v>685</v>
      </c>
      <c r="X8" s="798">
        <v>16.100000000000001</v>
      </c>
      <c r="Y8" s="408">
        <v>69</v>
      </c>
      <c r="Z8" s="402">
        <v>4.9000000000000004</v>
      </c>
      <c r="AA8" s="402">
        <v>14</v>
      </c>
      <c r="AB8" s="399">
        <v>850</v>
      </c>
      <c r="AC8" s="779">
        <v>0.68</v>
      </c>
      <c r="AD8" s="882">
        <v>80.19</v>
      </c>
      <c r="AE8" s="857">
        <v>2</v>
      </c>
      <c r="AF8" s="885">
        <v>23.69</v>
      </c>
      <c r="AG8" s="882">
        <v>79.37</v>
      </c>
      <c r="AH8" s="859">
        <v>-0.12</v>
      </c>
      <c r="AI8" s="857">
        <v>26.5</v>
      </c>
      <c r="AJ8" s="858">
        <v>71.13</v>
      </c>
      <c r="AK8" s="858">
        <v>1.01</v>
      </c>
      <c r="AL8" s="891">
        <v>28.12</v>
      </c>
      <c r="AM8" s="862">
        <v>80.849999999999994</v>
      </c>
      <c r="AN8" s="857">
        <v>2.21</v>
      </c>
      <c r="AO8" s="894">
        <v>23.15</v>
      </c>
      <c r="AP8" s="877">
        <v>74.260000000000005</v>
      </c>
      <c r="AQ8" s="806">
        <v>2.8</v>
      </c>
      <c r="AR8" s="896">
        <v>22.83</v>
      </c>
    </row>
    <row r="9" spans="1:44" s="9" customFormat="1" ht="24.95" customHeight="1" x14ac:dyDescent="0.35">
      <c r="A9" s="126">
        <v>45368</v>
      </c>
      <c r="B9" s="128" t="s">
        <v>67</v>
      </c>
      <c r="C9" s="129" t="s">
        <v>63</v>
      </c>
      <c r="D9" s="412" t="s">
        <v>65</v>
      </c>
      <c r="E9" s="413" t="s">
        <v>65</v>
      </c>
      <c r="F9" s="413" t="s">
        <v>65</v>
      </c>
      <c r="G9" s="414" t="s">
        <v>65</v>
      </c>
      <c r="H9" s="130" t="s">
        <v>276</v>
      </c>
      <c r="I9" s="131">
        <v>12.5</v>
      </c>
      <c r="J9" s="496">
        <v>11.6</v>
      </c>
      <c r="K9" s="131">
        <v>1</v>
      </c>
      <c r="L9" s="507">
        <v>425</v>
      </c>
      <c r="M9" s="132">
        <v>655</v>
      </c>
      <c r="N9" s="791">
        <v>76.2</v>
      </c>
      <c r="O9" s="131">
        <v>81</v>
      </c>
      <c r="P9" s="87">
        <v>0.36</v>
      </c>
      <c r="Q9" s="384">
        <v>6.6</v>
      </c>
      <c r="R9" s="133">
        <v>61.2</v>
      </c>
      <c r="S9" s="134">
        <v>5.5</v>
      </c>
      <c r="T9" s="756"/>
      <c r="U9" s="131">
        <v>9.5</v>
      </c>
      <c r="V9" s="151">
        <v>89</v>
      </c>
      <c r="W9" s="151">
        <v>474</v>
      </c>
      <c r="X9" s="152">
        <v>15.7</v>
      </c>
      <c r="Y9" s="136">
        <v>68</v>
      </c>
      <c r="Z9" s="131">
        <v>3.8</v>
      </c>
      <c r="AA9" s="131">
        <v>10.199999999999999</v>
      </c>
      <c r="AB9" s="128">
        <v>800</v>
      </c>
      <c r="AC9" s="784">
        <v>0.62</v>
      </c>
      <c r="AD9" s="884">
        <v>82.76</v>
      </c>
      <c r="AE9" s="809">
        <v>1.82</v>
      </c>
      <c r="AF9" s="887">
        <v>22.71</v>
      </c>
      <c r="AG9" s="811">
        <v>81.36</v>
      </c>
      <c r="AH9" s="812">
        <v>-0.57999999999999996</v>
      </c>
      <c r="AI9" s="804">
        <v>26.07</v>
      </c>
      <c r="AJ9" s="812">
        <v>76.14</v>
      </c>
      <c r="AK9" s="812">
        <v>0.28999999999999998</v>
      </c>
      <c r="AL9" s="892">
        <v>27.31</v>
      </c>
      <c r="AM9" s="863">
        <v>82.32</v>
      </c>
      <c r="AN9" s="809">
        <v>1.93</v>
      </c>
      <c r="AO9" s="803">
        <v>22.05</v>
      </c>
      <c r="AP9" s="810">
        <v>76.680000000000007</v>
      </c>
      <c r="AQ9" s="810">
        <v>2.79</v>
      </c>
      <c r="AR9" s="887">
        <v>22.78</v>
      </c>
    </row>
    <row r="10" spans="1:44" s="9" customFormat="1" ht="24.95" customHeight="1" thickBot="1" x14ac:dyDescent="0.4">
      <c r="A10" s="126">
        <v>45369</v>
      </c>
      <c r="B10" s="787" t="s">
        <v>159</v>
      </c>
      <c r="C10" s="788" t="s">
        <v>62</v>
      </c>
      <c r="D10" s="510" t="s">
        <v>65</v>
      </c>
      <c r="E10" s="511" t="s">
        <v>65</v>
      </c>
      <c r="F10" s="511" t="s">
        <v>65</v>
      </c>
      <c r="G10" s="512" t="s">
        <v>65</v>
      </c>
      <c r="H10" s="789" t="s">
        <v>278</v>
      </c>
      <c r="I10" s="762">
        <v>13.5</v>
      </c>
      <c r="J10" s="762">
        <v>12.6</v>
      </c>
      <c r="K10" s="790">
        <v>0.9</v>
      </c>
      <c r="L10" s="769">
        <v>295</v>
      </c>
      <c r="M10" s="770">
        <v>340</v>
      </c>
      <c r="N10" s="792">
        <v>76.5</v>
      </c>
      <c r="O10" s="793">
        <v>80</v>
      </c>
      <c r="P10" s="794">
        <v>0.38</v>
      </c>
      <c r="Q10" s="795">
        <v>6.7</v>
      </c>
      <c r="R10" s="792">
        <v>62.5</v>
      </c>
      <c r="S10" s="796">
        <v>5.25</v>
      </c>
      <c r="T10" s="757"/>
      <c r="U10" s="793">
        <v>7</v>
      </c>
      <c r="V10" s="797">
        <v>94</v>
      </c>
      <c r="W10" s="797">
        <v>382</v>
      </c>
      <c r="X10" s="765">
        <v>19.2</v>
      </c>
      <c r="Y10" s="799">
        <v>70</v>
      </c>
      <c r="Z10" s="793">
        <v>3.3</v>
      </c>
      <c r="AA10" s="793">
        <v>9.1</v>
      </c>
      <c r="AB10" s="787">
        <v>875</v>
      </c>
      <c r="AC10" s="800">
        <v>0.56999999999999995</v>
      </c>
      <c r="AD10" s="888">
        <v>80.44</v>
      </c>
      <c r="AE10" s="808">
        <v>2.44</v>
      </c>
      <c r="AF10" s="889">
        <v>24.06</v>
      </c>
      <c r="AG10" s="875">
        <v>77.64</v>
      </c>
      <c r="AH10" s="814">
        <v>0.05</v>
      </c>
      <c r="AI10" s="802">
        <v>26.01</v>
      </c>
      <c r="AJ10" s="802">
        <v>72.7</v>
      </c>
      <c r="AK10" s="814">
        <v>1</v>
      </c>
      <c r="AL10" s="893">
        <v>27.55</v>
      </c>
      <c r="AM10" s="864">
        <v>80.23</v>
      </c>
      <c r="AN10" s="808">
        <v>2.6</v>
      </c>
      <c r="AO10" s="801">
        <v>23.48</v>
      </c>
      <c r="AP10" s="801">
        <v>75.22</v>
      </c>
      <c r="AQ10" s="808">
        <v>3.32</v>
      </c>
      <c r="AR10" s="897">
        <v>25.02</v>
      </c>
    </row>
    <row r="11" spans="1:44" s="164" customFormat="1" ht="24.95" customHeight="1" thickBot="1" x14ac:dyDescent="0.25">
      <c r="A11" s="175"/>
      <c r="B11" s="176" t="s">
        <v>301</v>
      </c>
      <c r="C11" s="177"/>
      <c r="D11" s="178"/>
      <c r="E11" s="178"/>
      <c r="F11" s="178"/>
      <c r="G11" s="179"/>
      <c r="H11" s="180"/>
      <c r="I11" s="177">
        <v>13</v>
      </c>
      <c r="J11" s="177">
        <v>12.2</v>
      </c>
      <c r="K11" s="177">
        <v>0.9</v>
      </c>
      <c r="L11" s="181">
        <v>390</v>
      </c>
      <c r="M11" s="182">
        <v>620</v>
      </c>
      <c r="N11" s="180">
        <v>76.400000000000006</v>
      </c>
      <c r="O11" s="177">
        <v>80.3</v>
      </c>
      <c r="P11" s="183">
        <v>0.37</v>
      </c>
      <c r="Q11" s="184">
        <v>6.9</v>
      </c>
      <c r="R11" s="180">
        <v>61.9</v>
      </c>
      <c r="S11" s="183">
        <v>6</v>
      </c>
      <c r="T11" s="598"/>
      <c r="U11" s="177">
        <v>10</v>
      </c>
      <c r="V11" s="378">
        <v>106</v>
      </c>
      <c r="W11" s="378">
        <v>514</v>
      </c>
      <c r="X11" s="379">
        <v>17</v>
      </c>
      <c r="Y11" s="185">
        <v>69</v>
      </c>
      <c r="Z11" s="177">
        <v>4</v>
      </c>
      <c r="AA11" s="177">
        <v>11.1</v>
      </c>
      <c r="AB11" s="181">
        <v>840</v>
      </c>
      <c r="AC11" s="805">
        <v>0.62</v>
      </c>
      <c r="AD11" s="861">
        <v>81.13</v>
      </c>
      <c r="AE11" s="841">
        <v>2.0866666666666664</v>
      </c>
      <c r="AF11" s="842">
        <f>AVERAGE(AF8:AF10)</f>
        <v>23.486666666666668</v>
      </c>
      <c r="AG11" s="861">
        <v>79.456666666666663</v>
      </c>
      <c r="AH11" s="841">
        <v>-0.21666666666666665</v>
      </c>
      <c r="AI11" s="841">
        <v>26.193333333333332</v>
      </c>
      <c r="AJ11" s="841">
        <v>73.323333333333323</v>
      </c>
      <c r="AK11" s="841">
        <v>0.76666666666666661</v>
      </c>
      <c r="AL11" s="843">
        <v>27.66</v>
      </c>
      <c r="AM11" s="861">
        <v>81.133333333333326</v>
      </c>
      <c r="AN11" s="841">
        <v>2.2466666666666666</v>
      </c>
      <c r="AO11" s="841">
        <v>22.893333333333334</v>
      </c>
      <c r="AP11" s="841">
        <v>75.38666666666667</v>
      </c>
      <c r="AQ11" s="841">
        <v>2.97</v>
      </c>
      <c r="AR11" s="890">
        <v>23.543333333333333</v>
      </c>
    </row>
    <row r="12" spans="1:44" s="509" customFormat="1" ht="24.95" customHeight="1" x14ac:dyDescent="0.35">
      <c r="A12" s="508">
        <v>44991</v>
      </c>
      <c r="B12" s="137" t="s">
        <v>64</v>
      </c>
      <c r="C12" s="138" t="s">
        <v>61</v>
      </c>
      <c r="D12" s="409" t="s">
        <v>65</v>
      </c>
      <c r="E12" s="410" t="s">
        <v>65</v>
      </c>
      <c r="F12" s="410" t="s">
        <v>65</v>
      </c>
      <c r="G12" s="411" t="s">
        <v>65</v>
      </c>
      <c r="H12" s="139" t="s">
        <v>214</v>
      </c>
      <c r="I12" s="86">
        <v>15.2</v>
      </c>
      <c r="J12" s="86">
        <v>14.4</v>
      </c>
      <c r="K12" s="86">
        <v>0.8</v>
      </c>
      <c r="L12" s="128">
        <v>465</v>
      </c>
      <c r="M12" s="241">
        <v>975</v>
      </c>
      <c r="N12" s="141">
        <v>76.900000000000006</v>
      </c>
      <c r="O12" s="86">
        <v>79</v>
      </c>
      <c r="P12" s="87">
        <v>0.4</v>
      </c>
      <c r="Q12" s="385">
        <v>7.1</v>
      </c>
      <c r="R12" s="141">
        <v>64.5</v>
      </c>
      <c r="S12" s="87">
        <v>9.5</v>
      </c>
      <c r="T12" s="597">
        <v>20</v>
      </c>
      <c r="U12" s="86">
        <v>11.5</v>
      </c>
      <c r="V12" s="153">
        <v>181</v>
      </c>
      <c r="W12" s="153">
        <v>800</v>
      </c>
      <c r="X12" s="154">
        <v>18.7</v>
      </c>
      <c r="Y12" s="142">
        <v>63</v>
      </c>
      <c r="Z12" s="86">
        <v>2.1</v>
      </c>
      <c r="AA12" s="86">
        <v>5.0999999999999996</v>
      </c>
      <c r="AB12" s="85">
        <v>1010</v>
      </c>
      <c r="AC12" s="449">
        <v>70.138888888888886</v>
      </c>
      <c r="AD12" s="882">
        <v>78.58</v>
      </c>
      <c r="AE12" s="857">
        <v>2.66</v>
      </c>
      <c r="AF12" s="885">
        <v>24.25</v>
      </c>
      <c r="AG12" s="882">
        <v>76.53</v>
      </c>
      <c r="AH12" s="857">
        <v>0.16</v>
      </c>
      <c r="AI12" s="857">
        <v>26.6</v>
      </c>
      <c r="AJ12" s="857">
        <v>70.05</v>
      </c>
      <c r="AK12" s="858">
        <v>1.1000000000000001</v>
      </c>
      <c r="AL12" s="857">
        <v>27.49</v>
      </c>
      <c r="AM12" s="862">
        <v>78.569999999999993</v>
      </c>
      <c r="AN12" s="857">
        <v>2.78</v>
      </c>
      <c r="AO12" s="857">
        <v>24.12</v>
      </c>
      <c r="AP12" s="859">
        <v>72.48</v>
      </c>
      <c r="AQ12" s="857">
        <v>3.3</v>
      </c>
      <c r="AR12" s="885">
        <v>23.5</v>
      </c>
    </row>
    <row r="13" spans="1:44" s="9" customFormat="1" ht="24.95" customHeight="1" x14ac:dyDescent="0.35">
      <c r="A13" s="127">
        <v>44989</v>
      </c>
      <c r="B13" s="128" t="s">
        <v>67</v>
      </c>
      <c r="C13" s="129" t="s">
        <v>63</v>
      </c>
      <c r="D13" s="412" t="s">
        <v>65</v>
      </c>
      <c r="E13" s="413" t="s">
        <v>65</v>
      </c>
      <c r="F13" s="413" t="s">
        <v>65</v>
      </c>
      <c r="G13" s="414" t="s">
        <v>65</v>
      </c>
      <c r="H13" s="130" t="s">
        <v>212</v>
      </c>
      <c r="I13" s="131">
        <v>14.3</v>
      </c>
      <c r="J13" s="131">
        <v>13.4</v>
      </c>
      <c r="K13" s="131">
        <v>0.9</v>
      </c>
      <c r="L13" s="507">
        <v>435</v>
      </c>
      <c r="M13" s="132">
        <v>695</v>
      </c>
      <c r="N13" s="133">
        <v>76.7</v>
      </c>
      <c r="O13" s="131">
        <v>80.5</v>
      </c>
      <c r="P13" s="134">
        <v>0.37</v>
      </c>
      <c r="Q13" s="384">
        <v>7</v>
      </c>
      <c r="R13" s="133">
        <v>63.4</v>
      </c>
      <c r="S13" s="134">
        <v>7</v>
      </c>
      <c r="T13" s="596">
        <v>20</v>
      </c>
      <c r="U13" s="131">
        <v>9</v>
      </c>
      <c r="V13" s="151">
        <v>116</v>
      </c>
      <c r="W13" s="151">
        <v>532</v>
      </c>
      <c r="X13" s="152">
        <v>18</v>
      </c>
      <c r="Y13" s="136">
        <v>61</v>
      </c>
      <c r="Z13" s="131">
        <v>1.6</v>
      </c>
      <c r="AA13" s="131">
        <v>3.3</v>
      </c>
      <c r="AB13" s="135">
        <v>870</v>
      </c>
      <c r="AC13" s="449">
        <v>64.925373134328353</v>
      </c>
      <c r="AD13" s="886">
        <v>80.03</v>
      </c>
      <c r="AE13" s="810">
        <v>2.5499999999999998</v>
      </c>
      <c r="AF13" s="887">
        <v>23.3</v>
      </c>
      <c r="AG13" s="811">
        <v>78.33</v>
      </c>
      <c r="AH13" s="860">
        <v>-0.11</v>
      </c>
      <c r="AI13" s="804">
        <v>26.06</v>
      </c>
      <c r="AJ13" s="860">
        <v>72.099999999999994</v>
      </c>
      <c r="AK13" s="812">
        <v>0.51</v>
      </c>
      <c r="AL13" s="804">
        <v>26.62</v>
      </c>
      <c r="AM13" s="865">
        <v>79.599999999999994</v>
      </c>
      <c r="AN13" s="809">
        <v>2.52</v>
      </c>
      <c r="AO13" s="803">
        <v>22.73</v>
      </c>
      <c r="AP13" s="810">
        <v>75.55</v>
      </c>
      <c r="AQ13" s="803">
        <v>3.35</v>
      </c>
      <c r="AR13" s="887">
        <v>23.11</v>
      </c>
    </row>
    <row r="14" spans="1:44" s="9" customFormat="1" ht="24.95" customHeight="1" thickBot="1" x14ac:dyDescent="0.4">
      <c r="A14" s="127">
        <v>44990</v>
      </c>
      <c r="B14" s="137" t="s">
        <v>159</v>
      </c>
      <c r="C14" s="138" t="s">
        <v>62</v>
      </c>
      <c r="D14" s="510" t="s">
        <v>65</v>
      </c>
      <c r="E14" s="511" t="s">
        <v>65</v>
      </c>
      <c r="F14" s="511" t="s">
        <v>65</v>
      </c>
      <c r="G14" s="512" t="s">
        <v>65</v>
      </c>
      <c r="H14" s="139" t="s">
        <v>213</v>
      </c>
      <c r="I14" s="86">
        <v>14.9</v>
      </c>
      <c r="J14" s="86">
        <v>14.1</v>
      </c>
      <c r="K14" s="403">
        <v>0.8</v>
      </c>
      <c r="L14" s="137">
        <v>375</v>
      </c>
      <c r="M14" s="482">
        <v>625</v>
      </c>
      <c r="N14" s="141">
        <v>76.900000000000006</v>
      </c>
      <c r="O14" s="86">
        <v>79</v>
      </c>
      <c r="P14" s="87">
        <v>0.4</v>
      </c>
      <c r="Q14" s="385">
        <v>7.1</v>
      </c>
      <c r="R14" s="141">
        <v>64.8</v>
      </c>
      <c r="S14" s="87">
        <v>7.75</v>
      </c>
      <c r="T14" s="597">
        <v>30</v>
      </c>
      <c r="U14" s="86">
        <v>9</v>
      </c>
      <c r="V14" s="153">
        <v>115</v>
      </c>
      <c r="W14" s="153">
        <v>446</v>
      </c>
      <c r="X14" s="154">
        <v>20.7</v>
      </c>
      <c r="Y14" s="142">
        <v>63</v>
      </c>
      <c r="Z14" s="86">
        <v>1.9</v>
      </c>
      <c r="AA14" s="86">
        <v>4.3</v>
      </c>
      <c r="AB14" s="85">
        <v>950</v>
      </c>
      <c r="AC14" s="447">
        <v>67.37588652482269</v>
      </c>
      <c r="AD14" s="888">
        <v>78.77</v>
      </c>
      <c r="AE14" s="808">
        <v>2.92</v>
      </c>
      <c r="AF14" s="889">
        <v>23.96</v>
      </c>
      <c r="AG14" s="883">
        <v>75.989999999999995</v>
      </c>
      <c r="AH14" s="813">
        <v>0.19</v>
      </c>
      <c r="AI14" s="802">
        <v>26.46</v>
      </c>
      <c r="AJ14" s="802">
        <v>69.67</v>
      </c>
      <c r="AK14" s="813">
        <v>1.0900000000000001</v>
      </c>
      <c r="AL14" s="802">
        <v>27.1</v>
      </c>
      <c r="AM14" s="864">
        <v>78.47</v>
      </c>
      <c r="AN14" s="808">
        <v>3.02</v>
      </c>
      <c r="AO14" s="801">
        <v>23.76</v>
      </c>
      <c r="AP14" s="801">
        <v>73.55</v>
      </c>
      <c r="AQ14" s="807">
        <v>3.49</v>
      </c>
      <c r="AR14" s="889">
        <v>24.26</v>
      </c>
    </row>
    <row r="15" spans="1:44" s="164" customFormat="1" ht="24.95" customHeight="1" thickBot="1" x14ac:dyDescent="0.25">
      <c r="A15" s="175"/>
      <c r="B15" s="176" t="s">
        <v>302</v>
      </c>
      <c r="C15" s="177"/>
      <c r="D15" s="178"/>
      <c r="E15" s="178"/>
      <c r="F15" s="178"/>
      <c r="G15" s="179"/>
      <c r="H15" s="180"/>
      <c r="I15" s="177">
        <v>14.8</v>
      </c>
      <c r="J15" s="177">
        <v>14</v>
      </c>
      <c r="K15" s="177">
        <v>0.8</v>
      </c>
      <c r="L15" s="181">
        <v>425</v>
      </c>
      <c r="M15" s="182">
        <v>765</v>
      </c>
      <c r="N15" s="180">
        <v>76.8</v>
      </c>
      <c r="O15" s="177">
        <v>79.5</v>
      </c>
      <c r="P15" s="183">
        <v>0.39</v>
      </c>
      <c r="Q15" s="184">
        <v>7.1</v>
      </c>
      <c r="R15" s="180">
        <v>64.2</v>
      </c>
      <c r="S15" s="183">
        <v>8</v>
      </c>
      <c r="T15" s="598">
        <v>25</v>
      </c>
      <c r="U15" s="177">
        <v>10</v>
      </c>
      <c r="V15" s="378">
        <v>137</v>
      </c>
      <c r="W15" s="378">
        <v>593</v>
      </c>
      <c r="X15" s="379">
        <v>19.100000000000001</v>
      </c>
      <c r="Y15" s="185">
        <v>62</v>
      </c>
      <c r="Z15" s="177">
        <v>1.9</v>
      </c>
      <c r="AA15" s="177">
        <v>4.2</v>
      </c>
      <c r="AB15" s="181">
        <v>945</v>
      </c>
      <c r="AC15" s="448">
        <v>67.5</v>
      </c>
      <c r="AD15" s="861">
        <f>AVERAGE(AD12:AD14)</f>
        <v>79.126666666666665</v>
      </c>
      <c r="AE15" s="843">
        <f t="shared" ref="AE15:AR15" si="0">AVERAGE(AE12:AE14)</f>
        <v>2.7099999999999995</v>
      </c>
      <c r="AF15" s="890">
        <f t="shared" si="0"/>
        <v>23.836666666666662</v>
      </c>
      <c r="AG15" s="861">
        <f t="shared" si="0"/>
        <v>76.95</v>
      </c>
      <c r="AH15" s="843">
        <f t="shared" si="0"/>
        <v>0.08</v>
      </c>
      <c r="AI15" s="843">
        <f t="shared" si="0"/>
        <v>26.373333333333335</v>
      </c>
      <c r="AJ15" s="843">
        <f t="shared" si="0"/>
        <v>70.606666666666669</v>
      </c>
      <c r="AK15" s="843">
        <f t="shared" si="0"/>
        <v>0.9</v>
      </c>
      <c r="AL15" s="890">
        <f t="shared" si="0"/>
        <v>27.070000000000004</v>
      </c>
      <c r="AM15" s="861">
        <f t="shared" si="0"/>
        <v>78.88</v>
      </c>
      <c r="AN15" s="843">
        <f t="shared" si="0"/>
        <v>2.7733333333333334</v>
      </c>
      <c r="AO15" s="843">
        <f t="shared" si="0"/>
        <v>23.536666666666665</v>
      </c>
      <c r="AP15" s="843">
        <f t="shared" si="0"/>
        <v>73.86</v>
      </c>
      <c r="AQ15" s="843">
        <f t="shared" si="0"/>
        <v>3.3800000000000003</v>
      </c>
      <c r="AR15" s="890">
        <f t="shared" si="0"/>
        <v>23.623333333333335</v>
      </c>
    </row>
    <row r="16" spans="1:44" s="157" customFormat="1" ht="15" customHeight="1" x14ac:dyDescent="0.35">
      <c r="A16" s="165"/>
      <c r="B16" s="186"/>
      <c r="C16" s="186"/>
      <c r="D16" s="415"/>
      <c r="E16" s="415"/>
      <c r="F16" s="415"/>
      <c r="G16" s="415"/>
      <c r="H16" s="187"/>
      <c r="I16" s="188"/>
      <c r="J16" s="188"/>
      <c r="K16" s="188"/>
      <c r="L16" s="189"/>
      <c r="M16" s="190"/>
      <c r="N16" s="188"/>
      <c r="O16" s="188"/>
      <c r="P16" s="191"/>
      <c r="Q16" s="188"/>
      <c r="R16" s="188"/>
      <c r="S16" s="191"/>
      <c r="T16" s="190"/>
      <c r="U16" s="188"/>
      <c r="V16" s="380"/>
      <c r="W16" s="380"/>
      <c r="X16" s="381"/>
      <c r="Y16" s="190"/>
      <c r="Z16" s="188"/>
      <c r="AA16" s="188"/>
      <c r="AB16" s="190"/>
      <c r="AC16" s="192"/>
      <c r="AD16" s="191"/>
      <c r="AE16" s="191"/>
      <c r="AF16" s="191"/>
      <c r="AG16" s="847"/>
      <c r="AH16" s="847"/>
      <c r="AI16" s="847"/>
      <c r="AJ16" s="847"/>
      <c r="AK16" s="847"/>
      <c r="AL16" s="847"/>
      <c r="AM16" s="847"/>
      <c r="AN16" s="847"/>
      <c r="AO16" s="847"/>
      <c r="AP16" s="847"/>
      <c r="AQ16" s="847"/>
      <c r="AR16" s="847"/>
    </row>
    <row r="17" spans="1:44" s="9" customFormat="1" ht="24.95" customHeight="1" x14ac:dyDescent="0.35">
      <c r="A17" s="127"/>
      <c r="B17" s="137"/>
      <c r="C17" s="138" t="s">
        <v>275</v>
      </c>
      <c r="D17" s="396"/>
      <c r="E17" s="396"/>
      <c r="F17" s="396"/>
      <c r="G17" s="397"/>
      <c r="H17" s="139"/>
      <c r="I17" s="86"/>
      <c r="J17" s="86"/>
      <c r="K17" s="86"/>
      <c r="L17" s="137"/>
      <c r="M17" s="140"/>
      <c r="N17" s="141"/>
      <c r="O17" s="86"/>
      <c r="P17" s="87"/>
      <c r="Q17" s="385"/>
      <c r="R17" s="141"/>
      <c r="S17" s="87"/>
      <c r="T17" s="758"/>
      <c r="U17" s="86"/>
      <c r="V17" s="153"/>
      <c r="W17" s="153"/>
      <c r="X17" s="154"/>
      <c r="Y17" s="142"/>
      <c r="Z17" s="86"/>
      <c r="AA17" s="86"/>
      <c r="AB17" s="137"/>
      <c r="AC17" s="784"/>
      <c r="AD17" s="844"/>
      <c r="AE17" s="87"/>
      <c r="AF17" s="845"/>
      <c r="AG17" s="916"/>
      <c r="AH17" s="846"/>
      <c r="AI17" s="846"/>
      <c r="AJ17" s="846"/>
      <c r="AK17" s="846"/>
      <c r="AL17" s="917"/>
      <c r="AM17" s="852"/>
      <c r="AN17" s="869"/>
      <c r="AO17" s="869"/>
      <c r="AP17" s="869"/>
      <c r="AQ17" s="869"/>
      <c r="AR17" s="898"/>
    </row>
    <row r="18" spans="1:44" s="9" customFormat="1" ht="24.95" customHeight="1" x14ac:dyDescent="0.35">
      <c r="A18" s="127">
        <v>45372</v>
      </c>
      <c r="B18" s="137" t="s">
        <v>208</v>
      </c>
      <c r="C18" s="138" t="s">
        <v>45</v>
      </c>
      <c r="D18" s="396" t="s">
        <v>68</v>
      </c>
      <c r="E18" s="396">
        <v>19</v>
      </c>
      <c r="F18" s="396">
        <v>1</v>
      </c>
      <c r="G18" s="397" t="s">
        <v>68</v>
      </c>
      <c r="H18" s="139" t="s">
        <v>282</v>
      </c>
      <c r="I18" s="239">
        <v>13.4</v>
      </c>
      <c r="J18" s="239">
        <v>12.7</v>
      </c>
      <c r="K18" s="86">
        <v>0.7</v>
      </c>
      <c r="L18" s="137">
        <v>420</v>
      </c>
      <c r="M18" s="140">
        <v>690</v>
      </c>
      <c r="N18" s="141">
        <v>76.8</v>
      </c>
      <c r="O18" s="246">
        <v>79.5</v>
      </c>
      <c r="P18" s="87">
        <v>0.39</v>
      </c>
      <c r="Q18" s="385">
        <v>6.6</v>
      </c>
      <c r="R18" s="245">
        <v>60.1</v>
      </c>
      <c r="S18" s="87">
        <v>6.5</v>
      </c>
      <c r="T18" s="758"/>
      <c r="U18" s="86">
        <v>12.5</v>
      </c>
      <c r="V18" s="153">
        <v>122</v>
      </c>
      <c r="W18" s="153">
        <v>588</v>
      </c>
      <c r="X18" s="154">
        <v>17.3</v>
      </c>
      <c r="Y18" s="775">
        <v>67</v>
      </c>
      <c r="Z18" s="86">
        <v>4.3</v>
      </c>
      <c r="AA18" s="86">
        <v>12.4</v>
      </c>
      <c r="AB18" s="137">
        <v>810</v>
      </c>
      <c r="AC18" s="784">
        <v>0.65</v>
      </c>
      <c r="AD18" s="588">
        <v>80.27</v>
      </c>
      <c r="AE18" s="839">
        <v>2.21</v>
      </c>
      <c r="AF18" s="579">
        <v>23.49</v>
      </c>
      <c r="AG18" s="837">
        <v>76.94</v>
      </c>
      <c r="AH18" s="835">
        <v>0.09</v>
      </c>
      <c r="AI18" s="568">
        <v>25.6</v>
      </c>
      <c r="AJ18" s="828">
        <v>70.290000000000006</v>
      </c>
      <c r="AK18" s="828">
        <v>1.29</v>
      </c>
      <c r="AL18" s="579">
        <v>27.54</v>
      </c>
      <c r="AM18" s="872">
        <v>80.069999999999993</v>
      </c>
      <c r="AN18" s="567">
        <v>2.2599999999999998</v>
      </c>
      <c r="AO18" s="567">
        <v>23.13</v>
      </c>
      <c r="AP18" s="839">
        <v>74.040000000000006</v>
      </c>
      <c r="AQ18" s="828">
        <v>3.25</v>
      </c>
      <c r="AR18" s="870">
        <v>23.72</v>
      </c>
    </row>
    <row r="19" spans="1:44" s="9" customFormat="1" ht="24.95" customHeight="1" x14ac:dyDescent="0.35">
      <c r="A19" s="127">
        <v>44999</v>
      </c>
      <c r="B19" s="137" t="s">
        <v>208</v>
      </c>
      <c r="C19" s="138" t="s">
        <v>46</v>
      </c>
      <c r="D19" s="396">
        <v>1</v>
      </c>
      <c r="E19" s="396">
        <v>16</v>
      </c>
      <c r="F19" s="396">
        <v>1</v>
      </c>
      <c r="G19" s="397" t="s">
        <v>68</v>
      </c>
      <c r="H19" s="139" t="s">
        <v>218</v>
      </c>
      <c r="I19" s="86">
        <v>15</v>
      </c>
      <c r="J19" s="86">
        <v>14.3</v>
      </c>
      <c r="K19" s="86">
        <v>0.7</v>
      </c>
      <c r="L19" s="137">
        <v>415</v>
      </c>
      <c r="M19" s="140">
        <v>715</v>
      </c>
      <c r="N19" s="141">
        <v>77.3</v>
      </c>
      <c r="O19" s="86">
        <v>79.5</v>
      </c>
      <c r="P19" s="87">
        <v>0.39</v>
      </c>
      <c r="Q19" s="386">
        <v>6.2</v>
      </c>
      <c r="R19" s="245">
        <v>61.8</v>
      </c>
      <c r="S19" s="87">
        <v>9.25</v>
      </c>
      <c r="T19" s="597">
        <v>25</v>
      </c>
      <c r="U19" s="86">
        <v>10.5</v>
      </c>
      <c r="V19" s="153">
        <v>154</v>
      </c>
      <c r="W19" s="153">
        <v>716</v>
      </c>
      <c r="X19" s="154">
        <v>18.3</v>
      </c>
      <c r="Y19" s="142">
        <v>61</v>
      </c>
      <c r="Z19" s="86">
        <v>2</v>
      </c>
      <c r="AA19" s="86">
        <v>5.0999999999999996</v>
      </c>
      <c r="AB19" s="244">
        <v>1000</v>
      </c>
      <c r="AC19" s="447">
        <v>69.930069930069934</v>
      </c>
      <c r="AD19" s="588">
        <v>78.94</v>
      </c>
      <c r="AE19" s="567">
        <v>2.71</v>
      </c>
      <c r="AF19" s="870">
        <v>24.8</v>
      </c>
      <c r="AG19" s="587">
        <v>76.510000000000005</v>
      </c>
      <c r="AH19" s="568">
        <v>0.05</v>
      </c>
      <c r="AI19" s="568">
        <v>26.76</v>
      </c>
      <c r="AJ19" s="568">
        <v>70.86</v>
      </c>
      <c r="AK19" s="834">
        <v>1.01</v>
      </c>
      <c r="AL19" s="583">
        <v>27.4</v>
      </c>
      <c r="AM19" s="854">
        <v>79.7</v>
      </c>
      <c r="AN19" s="567">
        <v>2.71</v>
      </c>
      <c r="AO19" s="567">
        <v>24.04</v>
      </c>
      <c r="AP19" s="514">
        <v>74.19</v>
      </c>
      <c r="AQ19" s="515">
        <v>3.78</v>
      </c>
      <c r="AR19" s="899">
        <v>25.22</v>
      </c>
    </row>
    <row r="20" spans="1:44" s="157" customFormat="1" ht="15" customHeight="1" x14ac:dyDescent="0.35">
      <c r="A20" s="165"/>
      <c r="B20" s="186"/>
      <c r="C20" s="186"/>
      <c r="D20" s="415"/>
      <c r="E20" s="415"/>
      <c r="F20" s="415"/>
      <c r="G20" s="415"/>
      <c r="H20" s="187"/>
      <c r="I20" s="188"/>
      <c r="J20" s="188"/>
      <c r="K20" s="188"/>
      <c r="L20" s="189"/>
      <c r="M20" s="190"/>
      <c r="N20" s="188"/>
      <c r="O20" s="188"/>
      <c r="P20" s="191"/>
      <c r="Q20" s="188"/>
      <c r="R20" s="188"/>
      <c r="S20" s="191"/>
      <c r="T20" s="190"/>
      <c r="U20" s="188"/>
      <c r="V20" s="380"/>
      <c r="W20" s="380"/>
      <c r="X20" s="381"/>
      <c r="Y20" s="190"/>
      <c r="Z20" s="188"/>
      <c r="AA20" s="188"/>
      <c r="AB20" s="190"/>
      <c r="AC20" s="192"/>
      <c r="AD20" s="191"/>
      <c r="AE20" s="191"/>
      <c r="AF20" s="191"/>
      <c r="AG20" s="847"/>
      <c r="AH20" s="847"/>
      <c r="AI20" s="847"/>
      <c r="AJ20" s="847"/>
      <c r="AK20" s="847"/>
      <c r="AL20" s="847"/>
      <c r="AM20" s="847"/>
      <c r="AN20" s="847"/>
      <c r="AO20" s="847"/>
      <c r="AP20" s="847"/>
      <c r="AQ20" s="847"/>
      <c r="AR20" s="847"/>
    </row>
    <row r="21" spans="1:44" s="9" customFormat="1" ht="24.95" customHeight="1" x14ac:dyDescent="0.35">
      <c r="A21" s="127"/>
      <c r="B21" s="137"/>
      <c r="C21" s="138" t="s">
        <v>275</v>
      </c>
      <c r="D21" s="396"/>
      <c r="E21" s="396"/>
      <c r="F21" s="396"/>
      <c r="G21" s="397"/>
      <c r="H21" s="139"/>
      <c r="I21" s="86"/>
      <c r="J21" s="86"/>
      <c r="K21" s="86"/>
      <c r="L21" s="137"/>
      <c r="M21" s="140"/>
      <c r="N21" s="141"/>
      <c r="O21" s="86"/>
      <c r="P21" s="87"/>
      <c r="Q21" s="385"/>
      <c r="R21" s="141"/>
      <c r="S21" s="87"/>
      <c r="T21" s="758"/>
      <c r="U21" s="86"/>
      <c r="V21" s="153"/>
      <c r="W21" s="153"/>
      <c r="X21" s="154"/>
      <c r="Y21" s="142"/>
      <c r="Z21" s="86"/>
      <c r="AA21" s="86"/>
      <c r="AB21" s="137"/>
      <c r="AC21" s="784"/>
      <c r="AD21" s="844"/>
      <c r="AE21" s="87"/>
      <c r="AF21" s="845"/>
      <c r="AG21" s="916"/>
      <c r="AH21" s="846"/>
      <c r="AI21" s="846"/>
      <c r="AJ21" s="846"/>
      <c r="AK21" s="846"/>
      <c r="AL21" s="917"/>
      <c r="AM21" s="852"/>
      <c r="AN21" s="869"/>
      <c r="AO21" s="869"/>
      <c r="AP21" s="869"/>
      <c r="AQ21" s="869"/>
      <c r="AR21" s="898"/>
    </row>
    <row r="22" spans="1:44" s="9" customFormat="1" ht="24.95" customHeight="1" x14ac:dyDescent="0.35">
      <c r="A22" s="127">
        <v>45373</v>
      </c>
      <c r="B22" s="137" t="s">
        <v>209</v>
      </c>
      <c r="C22" s="138" t="s">
        <v>45</v>
      </c>
      <c r="D22" s="396" t="s">
        <v>68</v>
      </c>
      <c r="E22" s="396">
        <v>15</v>
      </c>
      <c r="F22" s="396">
        <v>5</v>
      </c>
      <c r="G22" s="397" t="s">
        <v>68</v>
      </c>
      <c r="H22" s="139" t="s">
        <v>279</v>
      </c>
      <c r="I22" s="86">
        <v>13.3</v>
      </c>
      <c r="J22" s="239">
        <v>12.6</v>
      </c>
      <c r="K22" s="86">
        <v>0.7</v>
      </c>
      <c r="L22" s="137">
        <v>400</v>
      </c>
      <c r="M22" s="140">
        <v>735</v>
      </c>
      <c r="N22" s="245">
        <v>75</v>
      </c>
      <c r="O22" s="246">
        <v>79</v>
      </c>
      <c r="P22" s="773">
        <v>0.4</v>
      </c>
      <c r="Q22" s="385">
        <v>7.1</v>
      </c>
      <c r="R22" s="242">
        <v>63.8</v>
      </c>
      <c r="S22" s="87">
        <v>6</v>
      </c>
      <c r="T22" s="758"/>
      <c r="U22" s="86">
        <v>6</v>
      </c>
      <c r="V22" s="153">
        <v>89</v>
      </c>
      <c r="W22" s="153">
        <v>378</v>
      </c>
      <c r="X22" s="154">
        <v>18</v>
      </c>
      <c r="Y22" s="142">
        <v>70</v>
      </c>
      <c r="Z22" s="86">
        <v>3.3</v>
      </c>
      <c r="AA22" s="86">
        <v>8.4</v>
      </c>
      <c r="AB22" s="137">
        <v>850</v>
      </c>
      <c r="AC22" s="784">
        <v>0.63</v>
      </c>
      <c r="AD22" s="881">
        <v>79.3</v>
      </c>
      <c r="AE22" s="87">
        <v>2.0699999999999998</v>
      </c>
      <c r="AF22" s="871">
        <v>23.7</v>
      </c>
      <c r="AG22" s="855">
        <v>76.510000000000005</v>
      </c>
      <c r="AH22" s="866">
        <v>0.22</v>
      </c>
      <c r="AI22" s="869">
        <v>26.4</v>
      </c>
      <c r="AJ22" s="866">
        <v>66.510000000000005</v>
      </c>
      <c r="AK22" s="866">
        <v>1.37</v>
      </c>
      <c r="AL22" s="873">
        <v>26.85</v>
      </c>
      <c r="AM22" s="855">
        <v>78.709999999999994</v>
      </c>
      <c r="AN22" s="846">
        <v>2.2599999999999998</v>
      </c>
      <c r="AO22" s="846">
        <v>23.44</v>
      </c>
      <c r="AP22" s="846">
        <v>74.67</v>
      </c>
      <c r="AQ22" s="849">
        <v>2.73</v>
      </c>
      <c r="AR22" s="900">
        <v>23.64</v>
      </c>
    </row>
    <row r="23" spans="1:44" s="9" customFormat="1" ht="24.95" customHeight="1" x14ac:dyDescent="0.35">
      <c r="A23" s="127">
        <v>45004</v>
      </c>
      <c r="B23" s="137" t="s">
        <v>209</v>
      </c>
      <c r="C23" s="138" t="s">
        <v>46</v>
      </c>
      <c r="D23" s="396">
        <v>1</v>
      </c>
      <c r="E23" s="396">
        <v>16</v>
      </c>
      <c r="F23" s="396">
        <v>1</v>
      </c>
      <c r="G23" s="397" t="s">
        <v>68</v>
      </c>
      <c r="H23" s="139" t="s">
        <v>215</v>
      </c>
      <c r="I23" s="237">
        <v>16.3</v>
      </c>
      <c r="J23" s="237">
        <v>15.6</v>
      </c>
      <c r="K23" s="86">
        <v>0.7</v>
      </c>
      <c r="L23" s="137">
        <v>455</v>
      </c>
      <c r="M23" s="241">
        <v>920</v>
      </c>
      <c r="N23" s="245">
        <v>75.599999999999994</v>
      </c>
      <c r="O23" s="86">
        <v>79.5</v>
      </c>
      <c r="P23" s="87">
        <v>0.39</v>
      </c>
      <c r="Q23" s="386">
        <v>6.3</v>
      </c>
      <c r="R23" s="242">
        <v>66.5</v>
      </c>
      <c r="S23" s="87">
        <v>7.75</v>
      </c>
      <c r="T23" s="597">
        <v>35</v>
      </c>
      <c r="U23" s="246">
        <v>6.5</v>
      </c>
      <c r="V23" s="153">
        <v>121</v>
      </c>
      <c r="W23" s="153">
        <v>524</v>
      </c>
      <c r="X23" s="154">
        <v>18.899999999999999</v>
      </c>
      <c r="Y23" s="243">
        <v>65</v>
      </c>
      <c r="Z23" s="86">
        <v>1.5</v>
      </c>
      <c r="AA23" s="86">
        <v>3.7</v>
      </c>
      <c r="AB23" s="244">
        <v>1015</v>
      </c>
      <c r="AC23" s="447">
        <v>65.064102564102569</v>
      </c>
      <c r="AD23" s="872">
        <v>77.16</v>
      </c>
      <c r="AE23" s="827">
        <v>2.37</v>
      </c>
      <c r="AF23" s="870">
        <v>23.11</v>
      </c>
      <c r="AG23" s="837">
        <v>72.7</v>
      </c>
      <c r="AH23" s="835">
        <v>0.42</v>
      </c>
      <c r="AI23" s="834">
        <v>25.23</v>
      </c>
      <c r="AJ23" s="835">
        <v>66.209999999999994</v>
      </c>
      <c r="AK23" s="835">
        <v>1.34</v>
      </c>
      <c r="AL23" s="583">
        <v>26.37</v>
      </c>
      <c r="AM23" s="856">
        <v>77.489999999999995</v>
      </c>
      <c r="AN23" s="829">
        <v>2.59</v>
      </c>
      <c r="AO23" s="567">
        <v>23.63</v>
      </c>
      <c r="AP23" s="828">
        <v>71.5</v>
      </c>
      <c r="AQ23" s="829">
        <v>3.23</v>
      </c>
      <c r="AR23" s="901">
        <v>24.41</v>
      </c>
    </row>
    <row r="24" spans="1:44" s="157" customFormat="1" ht="15" customHeight="1" x14ac:dyDescent="0.35">
      <c r="A24" s="165"/>
      <c r="B24" s="186"/>
      <c r="C24" s="186"/>
      <c r="D24" s="415"/>
      <c r="E24" s="415"/>
      <c r="F24" s="415"/>
      <c r="G24" s="415"/>
      <c r="H24" s="187"/>
      <c r="I24" s="188"/>
      <c r="J24" s="188"/>
      <c r="K24" s="188"/>
      <c r="L24" s="189"/>
      <c r="M24" s="190"/>
      <c r="N24" s="188"/>
      <c r="O24" s="188"/>
      <c r="P24" s="191"/>
      <c r="Q24" s="188"/>
      <c r="R24" s="188"/>
      <c r="S24" s="191"/>
      <c r="T24" s="190"/>
      <c r="U24" s="188"/>
      <c r="V24" s="380"/>
      <c r="W24" s="380"/>
      <c r="X24" s="381"/>
      <c r="Y24" s="190"/>
      <c r="Z24" s="188"/>
      <c r="AA24" s="188"/>
      <c r="AB24" s="190"/>
      <c r="AC24" s="192"/>
      <c r="AD24" s="191"/>
      <c r="AE24" s="191"/>
      <c r="AF24" s="191"/>
      <c r="AG24" s="847"/>
      <c r="AH24" s="847"/>
      <c r="AI24" s="847"/>
      <c r="AJ24" s="847"/>
      <c r="AK24" s="847"/>
      <c r="AL24" s="847"/>
      <c r="AM24" s="847"/>
      <c r="AN24" s="847"/>
      <c r="AO24" s="847"/>
      <c r="AP24" s="847"/>
      <c r="AQ24" s="847"/>
      <c r="AR24" s="847"/>
    </row>
    <row r="25" spans="1:44" s="9" customFormat="1" ht="24.95" customHeight="1" x14ac:dyDescent="0.35">
      <c r="A25" s="127"/>
      <c r="B25" s="137"/>
      <c r="C25" s="138" t="s">
        <v>275</v>
      </c>
      <c r="D25" s="396"/>
      <c r="E25" s="396"/>
      <c r="F25" s="396"/>
      <c r="G25" s="397"/>
      <c r="H25" s="139"/>
      <c r="I25" s="86"/>
      <c r="J25" s="86"/>
      <c r="K25" s="86"/>
      <c r="L25" s="137"/>
      <c r="M25" s="140"/>
      <c r="N25" s="141"/>
      <c r="O25" s="86"/>
      <c r="P25" s="87"/>
      <c r="Q25" s="385"/>
      <c r="R25" s="141"/>
      <c r="S25" s="87"/>
      <c r="T25" s="758"/>
      <c r="U25" s="86"/>
      <c r="V25" s="153"/>
      <c r="W25" s="153"/>
      <c r="X25" s="154"/>
      <c r="Y25" s="142"/>
      <c r="Z25" s="86"/>
      <c r="AA25" s="86"/>
      <c r="AB25" s="137"/>
      <c r="AC25" s="784"/>
      <c r="AD25" s="844"/>
      <c r="AE25" s="87"/>
      <c r="AF25" s="845"/>
      <c r="AG25" s="916"/>
      <c r="AH25" s="846"/>
      <c r="AI25" s="846"/>
      <c r="AJ25" s="846"/>
      <c r="AK25" s="846"/>
      <c r="AL25" s="917"/>
      <c r="AM25" s="852"/>
      <c r="AN25" s="869"/>
      <c r="AO25" s="869"/>
      <c r="AP25" s="869"/>
      <c r="AQ25" s="869"/>
      <c r="AR25" s="898"/>
    </row>
    <row r="26" spans="1:44" s="9" customFormat="1" ht="24.95" customHeight="1" x14ac:dyDescent="0.35">
      <c r="A26" s="127">
        <v>45374</v>
      </c>
      <c r="B26" s="137" t="s">
        <v>210</v>
      </c>
      <c r="C26" s="138" t="s">
        <v>45</v>
      </c>
      <c r="D26" s="396" t="s">
        <v>68</v>
      </c>
      <c r="E26" s="396">
        <v>18</v>
      </c>
      <c r="F26" s="396">
        <v>2</v>
      </c>
      <c r="G26" s="397" t="s">
        <v>68</v>
      </c>
      <c r="H26" s="139" t="s">
        <v>283</v>
      </c>
      <c r="I26" s="86">
        <v>13</v>
      </c>
      <c r="J26" s="86">
        <v>12.4</v>
      </c>
      <c r="K26" s="86">
        <v>0.6</v>
      </c>
      <c r="L26" s="137">
        <v>385</v>
      </c>
      <c r="M26" s="140">
        <v>475</v>
      </c>
      <c r="N26" s="242">
        <v>77.3</v>
      </c>
      <c r="O26" s="246">
        <v>79.5</v>
      </c>
      <c r="P26" s="87">
        <v>0.39</v>
      </c>
      <c r="Q26" s="385">
        <v>6.8</v>
      </c>
      <c r="R26" s="141">
        <v>61.3</v>
      </c>
      <c r="S26" s="87">
        <v>5.5</v>
      </c>
      <c r="T26" s="758"/>
      <c r="U26" s="86">
        <v>8.5</v>
      </c>
      <c r="V26" s="153">
        <v>82</v>
      </c>
      <c r="W26" s="153">
        <v>388</v>
      </c>
      <c r="X26" s="154">
        <v>17</v>
      </c>
      <c r="Y26" s="142">
        <v>68</v>
      </c>
      <c r="Z26" s="86">
        <v>3.2</v>
      </c>
      <c r="AA26" s="86">
        <v>8.6999999999999993</v>
      </c>
      <c r="AB26" s="137">
        <v>800</v>
      </c>
      <c r="AC26" s="784">
        <v>0.54</v>
      </c>
      <c r="AD26" s="844">
        <v>81.650000000000006</v>
      </c>
      <c r="AE26" s="778">
        <v>2.57</v>
      </c>
      <c r="AF26" s="871">
        <v>26.61</v>
      </c>
      <c r="AG26" s="852">
        <v>79.03</v>
      </c>
      <c r="AH26" s="866">
        <v>-0.01</v>
      </c>
      <c r="AI26" s="867">
        <v>28.59</v>
      </c>
      <c r="AJ26" s="868">
        <v>74.849999999999994</v>
      </c>
      <c r="AK26" s="867">
        <v>0.56000000000000005</v>
      </c>
      <c r="AL26" s="851">
        <v>29.21</v>
      </c>
      <c r="AM26" s="852">
        <v>81.7</v>
      </c>
      <c r="AN26" s="848">
        <v>2.56</v>
      </c>
      <c r="AO26" s="848">
        <v>25.97</v>
      </c>
      <c r="AP26" s="849">
        <v>78.099999999999994</v>
      </c>
      <c r="AQ26" s="848">
        <v>3.31</v>
      </c>
      <c r="AR26" s="902">
        <v>27.82</v>
      </c>
    </row>
    <row r="27" spans="1:44" s="9" customFormat="1" ht="24.95" customHeight="1" x14ac:dyDescent="0.35">
      <c r="A27" s="127">
        <v>45005</v>
      </c>
      <c r="B27" s="128" t="s">
        <v>210</v>
      </c>
      <c r="C27" s="129" t="s">
        <v>46</v>
      </c>
      <c r="D27" s="394" t="s">
        <v>68</v>
      </c>
      <c r="E27" s="394">
        <v>18</v>
      </c>
      <c r="F27" s="394" t="s">
        <v>68</v>
      </c>
      <c r="G27" s="395" t="s">
        <v>68</v>
      </c>
      <c r="H27" s="130" t="s">
        <v>216</v>
      </c>
      <c r="I27" s="131">
        <v>14.8</v>
      </c>
      <c r="J27" s="131">
        <v>14.1</v>
      </c>
      <c r="K27" s="131">
        <v>0.7</v>
      </c>
      <c r="L27" s="128">
        <v>410</v>
      </c>
      <c r="M27" s="480">
        <v>545</v>
      </c>
      <c r="N27" s="478">
        <v>77.8</v>
      </c>
      <c r="O27" s="131">
        <v>79.5</v>
      </c>
      <c r="P27" s="134">
        <v>0.39</v>
      </c>
      <c r="Q27" s="384">
        <v>7.1</v>
      </c>
      <c r="R27" s="133">
        <v>63.5</v>
      </c>
      <c r="S27" s="134">
        <v>9</v>
      </c>
      <c r="T27" s="596">
        <v>25</v>
      </c>
      <c r="U27" s="131">
        <v>11</v>
      </c>
      <c r="V27" s="151">
        <v>105</v>
      </c>
      <c r="W27" s="151">
        <v>483</v>
      </c>
      <c r="X27" s="152">
        <v>18</v>
      </c>
      <c r="Y27" s="136">
        <v>62</v>
      </c>
      <c r="Z27" s="131">
        <v>1.6</v>
      </c>
      <c r="AA27" s="131">
        <v>3.3</v>
      </c>
      <c r="AB27" s="479">
        <v>900</v>
      </c>
      <c r="AC27" s="449">
        <v>63.829787234042556</v>
      </c>
      <c r="AD27" s="588">
        <v>79.61</v>
      </c>
      <c r="AE27" s="839">
        <v>2.9</v>
      </c>
      <c r="AF27" s="870">
        <v>25.36</v>
      </c>
      <c r="AG27" s="587">
        <v>77.319999999999993</v>
      </c>
      <c r="AH27" s="568">
        <v>0.1</v>
      </c>
      <c r="AI27" s="836">
        <v>27.78</v>
      </c>
      <c r="AJ27" s="836">
        <v>72.36</v>
      </c>
      <c r="AK27" s="583">
        <v>0.86</v>
      </c>
      <c r="AL27" s="516">
        <v>28.48</v>
      </c>
      <c r="AM27" s="853">
        <v>80.010000000000005</v>
      </c>
      <c r="AN27" s="828">
        <v>3.08</v>
      </c>
      <c r="AO27" s="828">
        <v>25.82</v>
      </c>
      <c r="AP27" s="829">
        <v>75.69</v>
      </c>
      <c r="AQ27" s="828">
        <v>3.76</v>
      </c>
      <c r="AR27" s="895">
        <v>26.71</v>
      </c>
    </row>
    <row r="28" spans="1:44" s="157" customFormat="1" ht="15" customHeight="1" x14ac:dyDescent="0.35">
      <c r="A28" s="165"/>
      <c r="B28" s="186"/>
      <c r="C28" s="186"/>
      <c r="D28" s="925" t="s">
        <v>299</v>
      </c>
      <c r="E28" s="415"/>
      <c r="F28" s="415"/>
      <c r="G28" s="415"/>
      <c r="H28" s="187"/>
      <c r="I28" s="188"/>
      <c r="J28" s="188"/>
      <c r="K28" s="188"/>
      <c r="L28" s="189"/>
      <c r="M28" s="190"/>
      <c r="N28" s="188"/>
      <c r="O28" s="188"/>
      <c r="P28" s="191"/>
      <c r="Q28" s="188"/>
      <c r="R28" s="188"/>
      <c r="S28" s="191"/>
      <c r="T28" s="190"/>
      <c r="U28" s="188"/>
      <c r="V28" s="380"/>
      <c r="W28" s="380"/>
      <c r="X28" s="381"/>
      <c r="Y28" s="190"/>
      <c r="Z28" s="188"/>
      <c r="AA28" s="188"/>
      <c r="AB28" s="190"/>
      <c r="AC28" s="192"/>
      <c r="AD28" s="191"/>
      <c r="AE28" s="191"/>
      <c r="AF28" s="191"/>
      <c r="AG28" s="847"/>
      <c r="AH28" s="847"/>
      <c r="AI28" s="847"/>
      <c r="AJ28" s="847"/>
      <c r="AK28" s="847"/>
      <c r="AL28" s="847"/>
      <c r="AM28" s="847"/>
      <c r="AN28" s="847"/>
      <c r="AO28" s="847"/>
      <c r="AP28" s="847"/>
      <c r="AQ28" s="847"/>
      <c r="AR28" s="847"/>
    </row>
    <row r="29" spans="1:44" s="9" customFormat="1" ht="24.95" customHeight="1" x14ac:dyDescent="0.35">
      <c r="A29" s="127">
        <v>45375</v>
      </c>
      <c r="B29" s="137" t="s">
        <v>211</v>
      </c>
      <c r="C29" s="138" t="s">
        <v>45</v>
      </c>
      <c r="D29" s="564" t="s">
        <v>68</v>
      </c>
      <c r="E29" s="564">
        <v>5</v>
      </c>
      <c r="F29" s="564">
        <v>15</v>
      </c>
      <c r="G29" s="918" t="s">
        <v>68</v>
      </c>
      <c r="H29" s="139" t="s">
        <v>284</v>
      </c>
      <c r="I29" s="86">
        <v>12.9</v>
      </c>
      <c r="J29" s="86">
        <v>12.3</v>
      </c>
      <c r="K29" s="86">
        <v>0.6</v>
      </c>
      <c r="L29" s="137">
        <v>395</v>
      </c>
      <c r="M29" s="481">
        <v>445</v>
      </c>
      <c r="N29" s="242">
        <v>77.400000000000006</v>
      </c>
      <c r="O29" s="86">
        <v>80</v>
      </c>
      <c r="P29" s="87">
        <v>0.38</v>
      </c>
      <c r="Q29" s="385">
        <v>6.8</v>
      </c>
      <c r="R29" s="141">
        <v>61.3</v>
      </c>
      <c r="S29" s="87">
        <v>5</v>
      </c>
      <c r="T29" s="758"/>
      <c r="U29" s="86">
        <v>7.5</v>
      </c>
      <c r="V29" s="153">
        <v>78</v>
      </c>
      <c r="W29" s="772">
        <v>330</v>
      </c>
      <c r="X29" s="154">
        <v>18.5</v>
      </c>
      <c r="Y29" s="142">
        <v>68</v>
      </c>
      <c r="Z29" s="86">
        <v>3.3</v>
      </c>
      <c r="AA29" s="86">
        <v>9</v>
      </c>
      <c r="AB29" s="767">
        <v>785</v>
      </c>
      <c r="AC29" s="784">
        <v>0.56000000000000005</v>
      </c>
      <c r="AD29" s="844">
        <v>81.260000000000005</v>
      </c>
      <c r="AE29" s="778">
        <v>2.44</v>
      </c>
      <c r="AF29" s="871">
        <v>26.22</v>
      </c>
      <c r="AG29" s="852">
        <v>79.73</v>
      </c>
      <c r="AH29" s="866">
        <v>0.03</v>
      </c>
      <c r="AI29" s="867">
        <v>28.26</v>
      </c>
      <c r="AJ29" s="867">
        <v>75.64</v>
      </c>
      <c r="AK29" s="869">
        <v>0.73</v>
      </c>
      <c r="AL29" s="851">
        <v>29.09</v>
      </c>
      <c r="AM29" s="852">
        <v>80.89</v>
      </c>
      <c r="AN29" s="848">
        <v>2.59</v>
      </c>
      <c r="AO29" s="848">
        <v>26.39</v>
      </c>
      <c r="AP29" s="850">
        <v>77.209999999999994</v>
      </c>
      <c r="AQ29" s="848">
        <v>3.26</v>
      </c>
      <c r="AR29" s="902">
        <v>27.89</v>
      </c>
    </row>
    <row r="30" spans="1:44" s="9" customFormat="1" ht="24.95" customHeight="1" x14ac:dyDescent="0.35">
      <c r="A30" s="127">
        <v>45006</v>
      </c>
      <c r="B30" s="137" t="s">
        <v>211</v>
      </c>
      <c r="C30" s="138" t="s">
        <v>46</v>
      </c>
      <c r="D30" s="396" t="s">
        <v>68</v>
      </c>
      <c r="E30" s="396">
        <v>18</v>
      </c>
      <c r="F30" s="396" t="s">
        <v>68</v>
      </c>
      <c r="G30" s="397" t="s">
        <v>68</v>
      </c>
      <c r="H30" s="139" t="s">
        <v>217</v>
      </c>
      <c r="I30" s="86">
        <v>14.8</v>
      </c>
      <c r="J30" s="86">
        <v>14.1</v>
      </c>
      <c r="K30" s="86">
        <v>0.7</v>
      </c>
      <c r="L30" s="137">
        <v>400</v>
      </c>
      <c r="M30" s="481">
        <v>565</v>
      </c>
      <c r="N30" s="242">
        <v>77.599999999999994</v>
      </c>
      <c r="O30" s="86">
        <v>79.5</v>
      </c>
      <c r="P30" s="87">
        <v>0.39</v>
      </c>
      <c r="Q30" s="385">
        <v>7</v>
      </c>
      <c r="R30" s="141">
        <v>63.8</v>
      </c>
      <c r="S30" s="87">
        <v>9.5</v>
      </c>
      <c r="T30" s="597">
        <v>25</v>
      </c>
      <c r="U30" s="86">
        <v>10.5</v>
      </c>
      <c r="V30" s="153">
        <v>115</v>
      </c>
      <c r="W30" s="153">
        <v>508</v>
      </c>
      <c r="X30" s="154">
        <v>18.2</v>
      </c>
      <c r="Y30" s="142">
        <v>62</v>
      </c>
      <c r="Z30" s="86">
        <v>1.5</v>
      </c>
      <c r="AA30" s="86">
        <v>3.1</v>
      </c>
      <c r="AB30" s="85">
        <v>950</v>
      </c>
      <c r="AC30" s="449">
        <v>67.37588652482269</v>
      </c>
      <c r="AD30" s="588">
        <v>79.45</v>
      </c>
      <c r="AE30" s="567">
        <v>2.77</v>
      </c>
      <c r="AF30" s="870">
        <v>25.39</v>
      </c>
      <c r="AG30" s="587">
        <v>77.94</v>
      </c>
      <c r="AH30" s="834">
        <v>0.24</v>
      </c>
      <c r="AI30" s="836">
        <v>28.11</v>
      </c>
      <c r="AJ30" s="836">
        <v>72.02</v>
      </c>
      <c r="AK30" s="874">
        <v>1</v>
      </c>
      <c r="AL30" s="516">
        <v>28.4</v>
      </c>
      <c r="AM30" s="854">
        <v>79.540000000000006</v>
      </c>
      <c r="AN30" s="828">
        <v>3.02</v>
      </c>
      <c r="AO30" s="828">
        <v>25.76</v>
      </c>
      <c r="AP30" s="829">
        <v>74.959999999999994</v>
      </c>
      <c r="AQ30" s="828">
        <v>3.71</v>
      </c>
      <c r="AR30" s="895">
        <v>26.29</v>
      </c>
    </row>
    <row r="31" spans="1:44" s="157" customFormat="1" ht="15" customHeight="1" x14ac:dyDescent="0.35">
      <c r="A31" s="165"/>
      <c r="B31" s="186"/>
      <c r="C31" s="186"/>
      <c r="D31" s="415"/>
      <c r="E31" s="415"/>
      <c r="F31" s="415"/>
      <c r="G31" s="415"/>
      <c r="H31" s="187"/>
      <c r="I31" s="188"/>
      <c r="J31" s="188"/>
      <c r="K31" s="188"/>
      <c r="L31" s="189"/>
      <c r="M31" s="190"/>
      <c r="N31" s="188"/>
      <c r="O31" s="188"/>
      <c r="P31" s="191"/>
      <c r="Q31" s="188"/>
      <c r="R31" s="188"/>
      <c r="S31" s="191"/>
      <c r="T31" s="190"/>
      <c r="U31" s="188"/>
      <c r="V31" s="380"/>
      <c r="W31" s="380"/>
      <c r="X31" s="381"/>
      <c r="Y31" s="190"/>
      <c r="Z31" s="188"/>
      <c r="AA31" s="188"/>
      <c r="AB31" s="190"/>
      <c r="AC31" s="192"/>
      <c r="AD31" s="191"/>
      <c r="AE31" s="191"/>
      <c r="AF31" s="191"/>
      <c r="AG31" s="847"/>
      <c r="AH31" s="847"/>
      <c r="AI31" s="847"/>
      <c r="AJ31" s="847"/>
      <c r="AK31" s="847"/>
      <c r="AL31" s="847"/>
      <c r="AM31" s="847"/>
      <c r="AN31" s="847"/>
      <c r="AO31" s="847"/>
      <c r="AP31" s="847"/>
      <c r="AQ31" s="847"/>
      <c r="AR31" s="847"/>
    </row>
    <row r="32" spans="1:44" s="9" customFormat="1" ht="24.95" customHeight="1" x14ac:dyDescent="0.35">
      <c r="A32" s="127"/>
      <c r="B32" s="137"/>
      <c r="C32" s="138" t="s">
        <v>45</v>
      </c>
      <c r="D32" s="396"/>
      <c r="E32" s="396"/>
      <c r="F32" s="396"/>
      <c r="G32" s="397"/>
      <c r="H32" s="139"/>
      <c r="I32" s="86"/>
      <c r="J32" s="86"/>
      <c r="K32" s="86"/>
      <c r="L32" s="137"/>
      <c r="M32" s="140"/>
      <c r="N32" s="141"/>
      <c r="O32" s="86"/>
      <c r="P32" s="87"/>
      <c r="Q32" s="385"/>
      <c r="R32" s="141"/>
      <c r="S32" s="87"/>
      <c r="T32" s="758"/>
      <c r="U32" s="86"/>
      <c r="V32" s="153"/>
      <c r="W32" s="153"/>
      <c r="X32" s="154"/>
      <c r="Y32" s="142"/>
      <c r="Z32" s="86"/>
      <c r="AA32" s="86"/>
      <c r="AB32" s="137"/>
      <c r="AC32" s="784"/>
      <c r="AD32" s="844"/>
      <c r="AE32" s="87"/>
      <c r="AF32" s="845"/>
      <c r="AG32" s="916"/>
      <c r="AH32" s="846"/>
      <c r="AI32" s="846"/>
      <c r="AJ32" s="846"/>
      <c r="AK32" s="846"/>
      <c r="AL32" s="917"/>
      <c r="AM32" s="852"/>
      <c r="AN32" s="869"/>
      <c r="AO32" s="869"/>
      <c r="AP32" s="869"/>
      <c r="AQ32" s="869"/>
      <c r="AR32" s="898"/>
    </row>
    <row r="33" spans="1:44" s="9" customFormat="1" ht="24.95" customHeight="1" x14ac:dyDescent="0.35">
      <c r="A33" s="127">
        <v>45377</v>
      </c>
      <c r="B33" s="128" t="s">
        <v>270</v>
      </c>
      <c r="C33" s="129" t="s">
        <v>46</v>
      </c>
      <c r="D33" s="394">
        <v>8</v>
      </c>
      <c r="E33" s="394">
        <v>12</v>
      </c>
      <c r="F33" s="394" t="s">
        <v>68</v>
      </c>
      <c r="G33" s="395" t="s">
        <v>68</v>
      </c>
      <c r="H33" s="130" t="s">
        <v>280</v>
      </c>
      <c r="I33" s="238">
        <v>13.5</v>
      </c>
      <c r="J33" s="238">
        <v>12.6</v>
      </c>
      <c r="K33" s="131">
        <v>0.9</v>
      </c>
      <c r="L33" s="128">
        <v>360</v>
      </c>
      <c r="M33" s="132">
        <v>485</v>
      </c>
      <c r="N33" s="133">
        <v>76.900000000000006</v>
      </c>
      <c r="O33" s="131">
        <v>80</v>
      </c>
      <c r="P33" s="134">
        <v>0.38</v>
      </c>
      <c r="Q33" s="384">
        <v>6.7</v>
      </c>
      <c r="R33" s="133">
        <v>62.5</v>
      </c>
      <c r="S33" s="134">
        <v>7.5</v>
      </c>
      <c r="T33" s="756"/>
      <c r="U33" s="131">
        <v>10.5</v>
      </c>
      <c r="V33" s="151">
        <v>141</v>
      </c>
      <c r="W33" s="151">
        <v>671</v>
      </c>
      <c r="X33" s="152">
        <v>17</v>
      </c>
      <c r="Y33" s="136">
        <v>70</v>
      </c>
      <c r="Z33" s="131">
        <v>4.3</v>
      </c>
      <c r="AA33" s="131">
        <v>12.4</v>
      </c>
      <c r="AB33" s="240">
        <v>890</v>
      </c>
      <c r="AC33" s="782">
        <v>0.71</v>
      </c>
      <c r="AD33" s="571">
        <v>80.98</v>
      </c>
      <c r="AE33" s="571">
        <v>2.12</v>
      </c>
      <c r="AF33" s="578">
        <v>23.31</v>
      </c>
      <c r="AG33" s="831">
        <v>77.06</v>
      </c>
      <c r="AH33" s="832">
        <v>7.0000000000000007E-2</v>
      </c>
      <c r="AI33" s="572">
        <v>25.42</v>
      </c>
      <c r="AJ33" s="832">
        <v>71.12</v>
      </c>
      <c r="AK33" s="878">
        <v>0.95</v>
      </c>
      <c r="AL33" s="582">
        <v>26.67</v>
      </c>
      <c r="AM33" s="586">
        <v>80.290000000000006</v>
      </c>
      <c r="AN33" s="880">
        <v>2.46</v>
      </c>
      <c r="AO33" s="571">
        <v>23.6</v>
      </c>
      <c r="AP33" s="571">
        <v>75.319999999999993</v>
      </c>
      <c r="AQ33" s="571">
        <v>3</v>
      </c>
      <c r="AR33" s="825">
        <v>24.09</v>
      </c>
    </row>
    <row r="34" spans="1:44" s="157" customFormat="1" ht="15" customHeight="1" x14ac:dyDescent="0.35">
      <c r="A34" s="165"/>
      <c r="B34" s="186"/>
      <c r="C34" s="186"/>
      <c r="D34" s="415"/>
      <c r="E34" s="415"/>
      <c r="F34" s="415"/>
      <c r="G34" s="415"/>
      <c r="H34" s="187"/>
      <c r="I34" s="188"/>
      <c r="J34" s="188"/>
      <c r="K34" s="188"/>
      <c r="L34" s="189"/>
      <c r="M34" s="190"/>
      <c r="N34" s="188"/>
      <c r="O34" s="188"/>
      <c r="P34" s="191"/>
      <c r="Q34" s="188"/>
      <c r="R34" s="188"/>
      <c r="S34" s="191"/>
      <c r="T34" s="190"/>
      <c r="U34" s="188"/>
      <c r="V34" s="380"/>
      <c r="W34" s="380"/>
      <c r="X34" s="381"/>
      <c r="Y34" s="190"/>
      <c r="Z34" s="188"/>
      <c r="AA34" s="188"/>
      <c r="AB34" s="190"/>
      <c r="AC34" s="192"/>
      <c r="AD34" s="191"/>
      <c r="AE34" s="191"/>
      <c r="AF34" s="191"/>
      <c r="AG34" s="847"/>
      <c r="AH34" s="847"/>
      <c r="AI34" s="847"/>
      <c r="AJ34" s="847"/>
      <c r="AK34" s="847"/>
      <c r="AL34" s="847"/>
      <c r="AM34" s="847"/>
      <c r="AN34" s="847"/>
      <c r="AO34" s="847"/>
      <c r="AP34" s="847"/>
      <c r="AQ34" s="847"/>
      <c r="AR34" s="847"/>
    </row>
    <row r="35" spans="1:44" s="9" customFormat="1" ht="24.95" customHeight="1" x14ac:dyDescent="0.35">
      <c r="A35" s="127"/>
      <c r="B35" s="137"/>
      <c r="C35" s="138" t="s">
        <v>45</v>
      </c>
      <c r="D35" s="396"/>
      <c r="E35" s="396"/>
      <c r="F35" s="396"/>
      <c r="G35" s="397"/>
      <c r="H35" s="139"/>
      <c r="I35" s="86"/>
      <c r="J35" s="86"/>
      <c r="K35" s="86"/>
      <c r="L35" s="137"/>
      <c r="M35" s="140"/>
      <c r="N35" s="141"/>
      <c r="O35" s="86"/>
      <c r="P35" s="87"/>
      <c r="Q35" s="385"/>
      <c r="R35" s="141"/>
      <c r="S35" s="87"/>
      <c r="T35" s="758"/>
      <c r="U35" s="86"/>
      <c r="V35" s="153"/>
      <c r="W35" s="153"/>
      <c r="X35" s="154"/>
      <c r="Y35" s="142"/>
      <c r="Z35" s="86"/>
      <c r="AA35" s="86"/>
      <c r="AB35" s="137"/>
      <c r="AC35" s="784"/>
      <c r="AD35" s="844"/>
      <c r="AE35" s="87"/>
      <c r="AF35" s="845"/>
      <c r="AG35" s="916"/>
      <c r="AH35" s="846"/>
      <c r="AI35" s="846"/>
      <c r="AJ35" s="846"/>
      <c r="AK35" s="846"/>
      <c r="AL35" s="917"/>
      <c r="AM35" s="852"/>
      <c r="AN35" s="869"/>
      <c r="AO35" s="869"/>
      <c r="AP35" s="869"/>
      <c r="AQ35" s="869"/>
      <c r="AR35" s="898"/>
    </row>
    <row r="36" spans="1:44" s="9" customFormat="1" ht="24.95" customHeight="1" x14ac:dyDescent="0.35">
      <c r="A36" s="127">
        <v>45378</v>
      </c>
      <c r="B36" s="137" t="s">
        <v>271</v>
      </c>
      <c r="C36" s="138" t="s">
        <v>46</v>
      </c>
      <c r="D36" s="396" t="s">
        <v>68</v>
      </c>
      <c r="E36" s="396">
        <v>18</v>
      </c>
      <c r="F36" s="396">
        <v>2</v>
      </c>
      <c r="G36" s="397" t="s">
        <v>68</v>
      </c>
      <c r="H36" s="139" t="s">
        <v>285</v>
      </c>
      <c r="I36" s="86">
        <v>13.2</v>
      </c>
      <c r="J36" s="86">
        <v>12.2</v>
      </c>
      <c r="K36" s="86">
        <v>1</v>
      </c>
      <c r="L36" s="767">
        <v>320</v>
      </c>
      <c r="M36" s="771">
        <v>265</v>
      </c>
      <c r="N36" s="141">
        <v>76.400000000000006</v>
      </c>
      <c r="O36" s="86">
        <v>81</v>
      </c>
      <c r="P36" s="87">
        <v>0.36</v>
      </c>
      <c r="Q36" s="385">
        <v>6.5</v>
      </c>
      <c r="R36" s="141">
        <v>60.5</v>
      </c>
      <c r="S36" s="87">
        <v>5.75</v>
      </c>
      <c r="T36" s="758"/>
      <c r="U36" s="86">
        <v>11</v>
      </c>
      <c r="V36" s="153">
        <v>152</v>
      </c>
      <c r="W36" s="153">
        <v>837</v>
      </c>
      <c r="X36" s="154">
        <v>15.4</v>
      </c>
      <c r="Y36" s="142">
        <v>69</v>
      </c>
      <c r="Z36" s="86">
        <v>5</v>
      </c>
      <c r="AA36" s="86">
        <v>12.8</v>
      </c>
      <c r="AB36" s="240">
        <v>915</v>
      </c>
      <c r="AC36" s="783">
        <v>0.72</v>
      </c>
      <c r="AD36" s="839">
        <v>80</v>
      </c>
      <c r="AE36" s="839">
        <v>2.2200000000000002</v>
      </c>
      <c r="AF36" s="579">
        <v>22.95</v>
      </c>
      <c r="AG36" s="587">
        <v>78.81</v>
      </c>
      <c r="AH36" s="834">
        <v>-0.09</v>
      </c>
      <c r="AI36" s="568">
        <v>25.74</v>
      </c>
      <c r="AJ36" s="568">
        <v>72.89</v>
      </c>
      <c r="AK36" s="834">
        <v>0.93</v>
      </c>
      <c r="AL36" s="583">
        <v>27.41</v>
      </c>
      <c r="AM36" s="587">
        <v>80.37</v>
      </c>
      <c r="AN36" s="567">
        <v>2.29</v>
      </c>
      <c r="AO36" s="567">
        <v>22.37</v>
      </c>
      <c r="AP36" s="567">
        <v>76.27</v>
      </c>
      <c r="AQ36" s="567">
        <v>3</v>
      </c>
      <c r="AR36" s="826">
        <v>23.31</v>
      </c>
    </row>
    <row r="37" spans="1:44" s="157" customFormat="1" ht="15" customHeight="1" x14ac:dyDescent="0.35">
      <c r="A37" s="165"/>
      <c r="B37" s="186"/>
      <c r="C37" s="186"/>
      <c r="D37" s="415"/>
      <c r="E37" s="415"/>
      <c r="F37" s="415"/>
      <c r="G37" s="415"/>
      <c r="H37" s="187"/>
      <c r="I37" s="188"/>
      <c r="J37" s="188"/>
      <c r="K37" s="188"/>
      <c r="L37" s="189"/>
      <c r="M37" s="190"/>
      <c r="N37" s="188"/>
      <c r="O37" s="188"/>
      <c r="P37" s="191"/>
      <c r="Q37" s="188"/>
      <c r="R37" s="188"/>
      <c r="S37" s="191"/>
      <c r="T37" s="190"/>
      <c r="U37" s="188"/>
      <c r="V37" s="380"/>
      <c r="W37" s="380"/>
      <c r="X37" s="381"/>
      <c r="Y37" s="190"/>
      <c r="Z37" s="188"/>
      <c r="AA37" s="188"/>
      <c r="AB37" s="190"/>
      <c r="AC37" s="192"/>
      <c r="AD37" s="191"/>
      <c r="AE37" s="191"/>
      <c r="AF37" s="191"/>
      <c r="AG37" s="847"/>
      <c r="AH37" s="847"/>
      <c r="AI37" s="847"/>
      <c r="AJ37" s="847"/>
      <c r="AK37" s="847"/>
      <c r="AL37" s="847"/>
      <c r="AM37" s="847"/>
      <c r="AN37" s="847"/>
      <c r="AO37" s="847"/>
      <c r="AP37" s="847"/>
      <c r="AQ37" s="847"/>
      <c r="AR37" s="847"/>
    </row>
    <row r="38" spans="1:44" s="9" customFormat="1" ht="24.95" customHeight="1" x14ac:dyDescent="0.35">
      <c r="A38" s="127"/>
      <c r="B38" s="137"/>
      <c r="C38" s="138" t="s">
        <v>45</v>
      </c>
      <c r="D38" s="396"/>
      <c r="E38" s="396"/>
      <c r="F38" s="396"/>
      <c r="G38" s="397"/>
      <c r="H38" s="139"/>
      <c r="I38" s="86"/>
      <c r="J38" s="86"/>
      <c r="K38" s="86"/>
      <c r="L38" s="137"/>
      <c r="M38" s="140"/>
      <c r="N38" s="141"/>
      <c r="O38" s="86"/>
      <c r="P38" s="87"/>
      <c r="Q38" s="385"/>
      <c r="R38" s="141"/>
      <c r="S38" s="87"/>
      <c r="T38" s="758"/>
      <c r="U38" s="86"/>
      <c r="V38" s="153"/>
      <c r="W38" s="153"/>
      <c r="X38" s="154"/>
      <c r="Y38" s="142"/>
      <c r="Z38" s="86"/>
      <c r="AA38" s="86"/>
      <c r="AB38" s="137"/>
      <c r="AC38" s="784"/>
      <c r="AD38" s="844"/>
      <c r="AE38" s="87"/>
      <c r="AF38" s="845"/>
      <c r="AG38" s="916"/>
      <c r="AH38" s="846"/>
      <c r="AI38" s="846"/>
      <c r="AJ38" s="846"/>
      <c r="AK38" s="846"/>
      <c r="AL38" s="917"/>
      <c r="AM38" s="852"/>
      <c r="AN38" s="869"/>
      <c r="AO38" s="869"/>
      <c r="AP38" s="869"/>
      <c r="AQ38" s="869"/>
      <c r="AR38" s="898"/>
    </row>
    <row r="39" spans="1:44" s="9" customFormat="1" ht="24.95" customHeight="1" x14ac:dyDescent="0.35">
      <c r="A39" s="127">
        <v>45379</v>
      </c>
      <c r="B39" s="128" t="s">
        <v>272</v>
      </c>
      <c r="C39" s="129" t="s">
        <v>46</v>
      </c>
      <c r="D39" s="394">
        <v>1</v>
      </c>
      <c r="E39" s="394">
        <v>19</v>
      </c>
      <c r="F39" s="394" t="s">
        <v>68</v>
      </c>
      <c r="G39" s="395" t="s">
        <v>68</v>
      </c>
      <c r="H39" s="130" t="s">
        <v>277</v>
      </c>
      <c r="I39" s="131">
        <v>13.1</v>
      </c>
      <c r="J39" s="131">
        <v>12.4</v>
      </c>
      <c r="K39" s="131">
        <v>0.7</v>
      </c>
      <c r="L39" s="240">
        <v>440</v>
      </c>
      <c r="M39" s="132">
        <v>745</v>
      </c>
      <c r="N39" s="133">
        <v>76.2</v>
      </c>
      <c r="O39" s="131">
        <v>80.5</v>
      </c>
      <c r="P39" s="134">
        <v>0.37</v>
      </c>
      <c r="Q39" s="384">
        <v>6.5</v>
      </c>
      <c r="R39" s="133">
        <v>61.4</v>
      </c>
      <c r="S39" s="134">
        <v>7.25</v>
      </c>
      <c r="T39" s="756"/>
      <c r="U39" s="131">
        <v>11.5</v>
      </c>
      <c r="V39" s="151">
        <v>98</v>
      </c>
      <c r="W39" s="151">
        <v>567</v>
      </c>
      <c r="X39" s="774">
        <v>14.4</v>
      </c>
      <c r="Y39" s="136">
        <v>69</v>
      </c>
      <c r="Z39" s="131">
        <v>4.0999999999999996</v>
      </c>
      <c r="AA39" s="131">
        <v>10.8</v>
      </c>
      <c r="AB39" s="128">
        <v>800</v>
      </c>
      <c r="AC39" s="784">
        <v>0.65</v>
      </c>
      <c r="AD39" s="567">
        <v>81.61</v>
      </c>
      <c r="AE39" s="827">
        <v>1.8</v>
      </c>
      <c r="AF39" s="579">
        <v>23.19</v>
      </c>
      <c r="AG39" s="587">
        <v>78.98</v>
      </c>
      <c r="AH39" s="568">
        <v>-0.21</v>
      </c>
      <c r="AI39" s="568">
        <v>26</v>
      </c>
      <c r="AJ39" s="568">
        <v>73.790000000000006</v>
      </c>
      <c r="AK39" s="833">
        <v>0.33</v>
      </c>
      <c r="AL39" s="583">
        <v>27.1</v>
      </c>
      <c r="AM39" s="587">
        <v>80.489999999999995</v>
      </c>
      <c r="AN39" s="829">
        <v>2.08</v>
      </c>
      <c r="AO39" s="567">
        <v>22.99</v>
      </c>
      <c r="AP39" s="829">
        <v>76.62</v>
      </c>
      <c r="AQ39" s="827">
        <v>2.2799999999999998</v>
      </c>
      <c r="AR39" s="840">
        <v>22.44</v>
      </c>
    </row>
    <row r="40" spans="1:44" s="157" customFormat="1" ht="15" customHeight="1" x14ac:dyDescent="0.35">
      <c r="A40" s="165"/>
      <c r="B40" s="186"/>
      <c r="C40" s="186"/>
      <c r="D40" s="415"/>
      <c r="E40" s="415"/>
      <c r="F40" s="415"/>
      <c r="G40" s="415"/>
      <c r="H40" s="187"/>
      <c r="I40" s="188"/>
      <c r="J40" s="188"/>
      <c r="K40" s="188"/>
      <c r="L40" s="189"/>
      <c r="M40" s="190"/>
      <c r="N40" s="188"/>
      <c r="O40" s="188"/>
      <c r="P40" s="191"/>
      <c r="Q40" s="188"/>
      <c r="R40" s="188"/>
      <c r="S40" s="191"/>
      <c r="T40" s="190"/>
      <c r="U40" s="188"/>
      <c r="V40" s="380"/>
      <c r="W40" s="380"/>
      <c r="X40" s="381"/>
      <c r="Y40" s="190"/>
      <c r="Z40" s="188"/>
      <c r="AA40" s="188"/>
      <c r="AB40" s="190"/>
      <c r="AC40" s="192"/>
      <c r="AD40" s="191"/>
      <c r="AE40" s="191"/>
      <c r="AF40" s="191"/>
      <c r="AG40" s="847"/>
      <c r="AH40" s="847"/>
      <c r="AI40" s="847"/>
      <c r="AJ40" s="847"/>
      <c r="AK40" s="847"/>
      <c r="AL40" s="847"/>
      <c r="AM40" s="847"/>
      <c r="AN40" s="847"/>
      <c r="AO40" s="847"/>
      <c r="AP40" s="847"/>
      <c r="AQ40" s="847"/>
      <c r="AR40" s="847"/>
    </row>
    <row r="41" spans="1:44" s="9" customFormat="1" ht="24.95" customHeight="1" x14ac:dyDescent="0.35">
      <c r="A41" s="127"/>
      <c r="B41" s="137"/>
      <c r="C41" s="138" t="s">
        <v>45</v>
      </c>
      <c r="D41" s="396"/>
      <c r="E41" s="396"/>
      <c r="F41" s="396"/>
      <c r="G41" s="397"/>
      <c r="H41" s="139"/>
      <c r="I41" s="86"/>
      <c r="J41" s="86"/>
      <c r="K41" s="86"/>
      <c r="L41" s="137"/>
      <c r="M41" s="140"/>
      <c r="N41" s="141"/>
      <c r="O41" s="86"/>
      <c r="P41" s="87"/>
      <c r="Q41" s="385"/>
      <c r="R41" s="141"/>
      <c r="S41" s="87"/>
      <c r="T41" s="758"/>
      <c r="U41" s="86"/>
      <c r="V41" s="153"/>
      <c r="W41" s="153"/>
      <c r="X41" s="154"/>
      <c r="Y41" s="142"/>
      <c r="Z41" s="86"/>
      <c r="AA41" s="86"/>
      <c r="AB41" s="137"/>
      <c r="AC41" s="784"/>
      <c r="AD41" s="844"/>
      <c r="AE41" s="87"/>
      <c r="AF41" s="845"/>
      <c r="AG41" s="916"/>
      <c r="AH41" s="846"/>
      <c r="AI41" s="846"/>
      <c r="AJ41" s="846"/>
      <c r="AK41" s="846"/>
      <c r="AL41" s="917"/>
      <c r="AM41" s="852"/>
      <c r="AN41" s="869"/>
      <c r="AO41" s="869"/>
      <c r="AP41" s="869"/>
      <c r="AQ41" s="869"/>
      <c r="AR41" s="898"/>
    </row>
    <row r="42" spans="1:44" s="9" customFormat="1" ht="24.95" customHeight="1" x14ac:dyDescent="0.35">
      <c r="A42" s="127">
        <v>45380</v>
      </c>
      <c r="B42" s="128" t="s">
        <v>273</v>
      </c>
      <c r="C42" s="129" t="s">
        <v>46</v>
      </c>
      <c r="D42" s="394" t="s">
        <v>68</v>
      </c>
      <c r="E42" s="394">
        <v>20</v>
      </c>
      <c r="F42" s="394" t="s">
        <v>68</v>
      </c>
      <c r="G42" s="395" t="s">
        <v>68</v>
      </c>
      <c r="H42" s="130" t="s">
        <v>286</v>
      </c>
      <c r="I42" s="131">
        <v>13.3</v>
      </c>
      <c r="J42" s="131">
        <v>12.4</v>
      </c>
      <c r="K42" s="131">
        <v>0.8</v>
      </c>
      <c r="L42" s="768">
        <v>335</v>
      </c>
      <c r="M42" s="480">
        <v>400</v>
      </c>
      <c r="N42" s="478">
        <v>77.3</v>
      </c>
      <c r="O42" s="496">
        <v>79</v>
      </c>
      <c r="P42" s="773">
        <v>0.4</v>
      </c>
      <c r="Q42" s="384">
        <v>6.9</v>
      </c>
      <c r="R42" s="133">
        <v>62.7</v>
      </c>
      <c r="S42" s="134">
        <v>7</v>
      </c>
      <c r="T42" s="756"/>
      <c r="U42" s="131">
        <v>13</v>
      </c>
      <c r="V42" s="151">
        <v>161</v>
      </c>
      <c r="W42" s="151">
        <v>899</v>
      </c>
      <c r="X42" s="152">
        <v>15.4</v>
      </c>
      <c r="Y42" s="136">
        <v>70</v>
      </c>
      <c r="Z42" s="131">
        <v>5.0999999999999996</v>
      </c>
      <c r="AA42" s="131">
        <v>13.4</v>
      </c>
      <c r="AB42" s="240">
        <v>915</v>
      </c>
      <c r="AC42" s="785">
        <v>0.73</v>
      </c>
      <c r="AD42" s="567">
        <v>82.06</v>
      </c>
      <c r="AE42" s="827">
        <v>1.79</v>
      </c>
      <c r="AF42" s="579">
        <v>23.25</v>
      </c>
      <c r="AG42" s="830">
        <v>80.86</v>
      </c>
      <c r="AH42" s="833">
        <v>-0.45</v>
      </c>
      <c r="AI42" s="568">
        <v>26.37</v>
      </c>
      <c r="AJ42" s="833">
        <v>75.97</v>
      </c>
      <c r="AK42" s="833">
        <v>0.4</v>
      </c>
      <c r="AL42" s="583">
        <v>27.82</v>
      </c>
      <c r="AM42" s="587">
        <v>81.96</v>
      </c>
      <c r="AN42" s="829">
        <v>2.06</v>
      </c>
      <c r="AO42" s="567">
        <v>23.03</v>
      </c>
      <c r="AP42" s="829">
        <v>76.44</v>
      </c>
      <c r="AQ42" s="827">
        <v>2.36</v>
      </c>
      <c r="AR42" s="840">
        <v>21.74</v>
      </c>
    </row>
    <row r="43" spans="1:44" s="157" customFormat="1" ht="15" customHeight="1" x14ac:dyDescent="0.35">
      <c r="A43" s="165"/>
      <c r="B43" s="186"/>
      <c r="C43" s="186"/>
      <c r="D43" s="415"/>
      <c r="E43" s="415"/>
      <c r="F43" s="415"/>
      <c r="G43" s="415"/>
      <c r="H43" s="187"/>
      <c r="I43" s="188"/>
      <c r="J43" s="188"/>
      <c r="K43" s="188"/>
      <c r="L43" s="189"/>
      <c r="M43" s="190"/>
      <c r="N43" s="188"/>
      <c r="O43" s="188"/>
      <c r="P43" s="191"/>
      <c r="Q43" s="188"/>
      <c r="R43" s="188"/>
      <c r="S43" s="191"/>
      <c r="T43" s="190"/>
      <c r="U43" s="188"/>
      <c r="V43" s="380"/>
      <c r="W43" s="380"/>
      <c r="X43" s="381"/>
      <c r="Y43" s="190"/>
      <c r="Z43" s="188"/>
      <c r="AA43" s="188"/>
      <c r="AB43" s="190"/>
      <c r="AC43" s="192"/>
      <c r="AD43" s="191"/>
      <c r="AE43" s="191"/>
      <c r="AF43" s="191"/>
      <c r="AG43" s="847"/>
      <c r="AH43" s="847"/>
      <c r="AI43" s="847"/>
      <c r="AJ43" s="847"/>
      <c r="AK43" s="847"/>
      <c r="AL43" s="847"/>
      <c r="AM43" s="847"/>
      <c r="AN43" s="847"/>
      <c r="AO43" s="847"/>
      <c r="AP43" s="847"/>
      <c r="AQ43" s="847"/>
      <c r="AR43" s="847"/>
    </row>
    <row r="44" spans="1:44" s="9" customFormat="1" ht="24.95" customHeight="1" x14ac:dyDescent="0.35">
      <c r="A44" s="127"/>
      <c r="B44" s="137"/>
      <c r="C44" s="138" t="s">
        <v>45</v>
      </c>
      <c r="D44" s="396"/>
      <c r="E44" s="396"/>
      <c r="F44" s="396"/>
      <c r="G44" s="397"/>
      <c r="H44" s="139"/>
      <c r="I44" s="86"/>
      <c r="J44" s="86"/>
      <c r="K44" s="86"/>
      <c r="L44" s="137"/>
      <c r="M44" s="140"/>
      <c r="N44" s="141"/>
      <c r="O44" s="86"/>
      <c r="P44" s="87"/>
      <c r="Q44" s="385"/>
      <c r="R44" s="141"/>
      <c r="S44" s="87"/>
      <c r="T44" s="758"/>
      <c r="U44" s="86"/>
      <c r="V44" s="153"/>
      <c r="W44" s="153"/>
      <c r="X44" s="154"/>
      <c r="Y44" s="142"/>
      <c r="Z44" s="86"/>
      <c r="AA44" s="86"/>
      <c r="AB44" s="137"/>
      <c r="AC44" s="784"/>
      <c r="AD44" s="844"/>
      <c r="AE44" s="87"/>
      <c r="AF44" s="845"/>
      <c r="AG44" s="916"/>
      <c r="AH44" s="846"/>
      <c r="AI44" s="846"/>
      <c r="AJ44" s="846"/>
      <c r="AK44" s="846"/>
      <c r="AL44" s="917"/>
      <c r="AM44" s="852"/>
      <c r="AN44" s="869"/>
      <c r="AO44" s="869"/>
      <c r="AP44" s="869"/>
      <c r="AQ44" s="869"/>
      <c r="AR44" s="898"/>
    </row>
    <row r="45" spans="1:44" s="9" customFormat="1" ht="24.95" customHeight="1" x14ac:dyDescent="0.35">
      <c r="A45" s="127">
        <v>45383</v>
      </c>
      <c r="B45" s="137" t="s">
        <v>274</v>
      </c>
      <c r="C45" s="138" t="s">
        <v>46</v>
      </c>
      <c r="D45" s="396" t="s">
        <v>68</v>
      </c>
      <c r="E45" s="396">
        <v>17</v>
      </c>
      <c r="F45" s="396">
        <v>3</v>
      </c>
      <c r="G45" s="397" t="s">
        <v>68</v>
      </c>
      <c r="H45" s="139" t="s">
        <v>287</v>
      </c>
      <c r="I45" s="237">
        <v>14.2</v>
      </c>
      <c r="J45" s="237">
        <v>13.2</v>
      </c>
      <c r="K45" s="86">
        <v>1</v>
      </c>
      <c r="L45" s="137">
        <v>365</v>
      </c>
      <c r="M45" s="771">
        <v>310</v>
      </c>
      <c r="N45" s="141">
        <v>76.7</v>
      </c>
      <c r="O45" s="246">
        <v>79.5</v>
      </c>
      <c r="P45" s="87">
        <v>0.39</v>
      </c>
      <c r="Q45" s="386">
        <v>6.1</v>
      </c>
      <c r="R45" s="141">
        <v>61.2</v>
      </c>
      <c r="S45" s="87">
        <v>6</v>
      </c>
      <c r="T45" s="758"/>
      <c r="U45" s="86">
        <v>8</v>
      </c>
      <c r="V45" s="153">
        <v>126</v>
      </c>
      <c r="W45" s="153">
        <v>508</v>
      </c>
      <c r="X45" s="766">
        <v>19.8</v>
      </c>
      <c r="Y45" s="142">
        <v>68</v>
      </c>
      <c r="Z45" s="86">
        <v>3.3</v>
      </c>
      <c r="AA45" s="86">
        <v>9.1</v>
      </c>
      <c r="AB45" s="137">
        <v>850</v>
      </c>
      <c r="AC45" s="786">
        <v>0.61</v>
      </c>
      <c r="AD45" s="567">
        <v>80.41</v>
      </c>
      <c r="AE45" s="828">
        <v>2.4700000000000002</v>
      </c>
      <c r="AF45" s="579">
        <v>25.53</v>
      </c>
      <c r="AG45" s="876">
        <v>77.8</v>
      </c>
      <c r="AH45" s="835">
        <v>0.22</v>
      </c>
      <c r="AI45" s="836">
        <v>27.69</v>
      </c>
      <c r="AJ45" s="568">
        <v>73.48</v>
      </c>
      <c r="AK45" s="568">
        <v>0.81</v>
      </c>
      <c r="AL45" s="583">
        <v>28.55</v>
      </c>
      <c r="AM45" s="876">
        <v>80.05</v>
      </c>
      <c r="AN45" s="828">
        <v>2.76</v>
      </c>
      <c r="AO45" s="828">
        <v>25.86</v>
      </c>
      <c r="AP45" s="567">
        <v>75.540000000000006</v>
      </c>
      <c r="AQ45" s="828">
        <v>3.96</v>
      </c>
      <c r="AR45" s="838">
        <v>27.89</v>
      </c>
    </row>
  </sheetData>
  <mergeCells count="37">
    <mergeCell ref="AP2:AR2"/>
    <mergeCell ref="AG2:AI2"/>
    <mergeCell ref="AJ2:AL2"/>
    <mergeCell ref="AM2:AO2"/>
    <mergeCell ref="U2:U3"/>
    <mergeCell ref="V2:V3"/>
    <mergeCell ref="R1:X1"/>
    <mergeCell ref="AD1:AF1"/>
    <mergeCell ref="AD2:AF2"/>
    <mergeCell ref="W2:W3"/>
    <mergeCell ref="X2:X3"/>
    <mergeCell ref="R2:R3"/>
    <mergeCell ref="S2:S3"/>
    <mergeCell ref="Y2:AC2"/>
    <mergeCell ref="Y1:AC1"/>
    <mergeCell ref="AG1:AL1"/>
    <mergeCell ref="AM1:AR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Q2:Q3"/>
    <mergeCell ref="T2:T3"/>
    <mergeCell ref="B1:B3"/>
    <mergeCell ref="C1:C3"/>
    <mergeCell ref="D1:G1"/>
    <mergeCell ref="H1:M1"/>
    <mergeCell ref="P2:P3"/>
    <mergeCell ref="N1:Q1"/>
  </mergeCells>
  <printOptions verticalCentered="1"/>
  <pageMargins left="0.63" right="0.2" top="0.5" bottom="0.32" header="0.26" footer="0.19"/>
  <pageSetup paperSize="5" scale="60" orientation="landscape" r:id="rId1"/>
  <headerFooter alignWithMargins="0">
    <oddHeader>&amp;A</oddHeader>
    <oddFooter>Page &amp;P of &amp;N</oddFooter>
  </headerFooter>
  <colBreaks count="1" manualBreakCount="1">
    <brk id="29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HWW Entry List</vt:lpstr>
      <vt:lpstr>HWW Check Selection</vt:lpstr>
      <vt:lpstr>HWW Guidelines</vt:lpstr>
      <vt:lpstr>HWW Quality Profiles</vt:lpstr>
      <vt:lpstr>HWW 1st Year Data</vt:lpstr>
      <vt:lpstr>HWW 2nd 3rd Year Data</vt:lpstr>
      <vt:lpstr>'HWW 1st Year Data'!Print_Area</vt:lpstr>
      <vt:lpstr>'HWW 2nd 3rd Year Data'!Print_Area</vt:lpstr>
      <vt:lpstr>'HWW Guidelines'!Print_Area</vt:lpstr>
      <vt:lpstr>'HWW Guidelines'!Print_Area_MI</vt:lpstr>
      <vt:lpstr>'HWW 1st Year Data'!Print_Titles</vt:lpstr>
      <vt:lpstr>'HWW 2nd 3rd Year Data'!Print_Titles</vt:lpstr>
      <vt:lpstr>'HWW Check Selection'!Print_Titles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Brigitte Dupuis *</cp:lastModifiedBy>
  <cp:lastPrinted>2017-02-16T19:34:15Z</cp:lastPrinted>
  <dcterms:created xsi:type="dcterms:W3CDTF">1998-12-15T14:58:06Z</dcterms:created>
  <dcterms:modified xsi:type="dcterms:W3CDTF">2017-10-30T20:10:49Z</dcterms:modified>
</cp:coreProperties>
</file>